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
    </mc:Choice>
  </mc:AlternateContent>
  <xr:revisionPtr revIDLastSave="0" documentId="13_ncr:1_{1F71C6E2-DFD2-467C-B679-A75EDB61C854}" xr6:coauthVersionLast="47" xr6:coauthVersionMax="47" xr10:uidLastSave="{00000000-0000-0000-0000-000000000000}"/>
  <bookViews>
    <workbookView xWindow="32280" yWindow="-120" windowWidth="29040" windowHeight="15720" xr2:uid="{C5438E11-E993-46D3-B7DF-9EF778FDC15A}"/>
  </bookViews>
  <sheets>
    <sheet name="新規契約締結完了通知" sheetId="1" r:id="rId1"/>
    <sheet name="新規別紙 " sheetId="3" r:id="rId2"/>
    <sheet name="更新契約締結完了通知" sheetId="7" r:id="rId3"/>
    <sheet name="更新別紙" sheetId="8" r:id="rId4"/>
    <sheet name="新旧対照表用　図" sheetId="6" state="hidden" r:id="rId5"/>
    <sheet name="新規別紙  (新旧対照表用)" sheetId="4" state="hidden" r:id="rId6"/>
    <sheet name="図形" sheetId="5" state="hidden" r:id="rId7"/>
  </sheets>
  <definedNames>
    <definedName name="_Hlk100308000" localSheetId="2">更新契約締結完了通知!#REF!</definedName>
    <definedName name="_Hlk100308000" localSheetId="3">更新別紙!#REF!</definedName>
    <definedName name="_Hlk100308000" localSheetId="0">新規契約締結完了通知!#REF!</definedName>
    <definedName name="_Hlk100308000" localSheetId="1">'新規別紙 '!#REF!</definedName>
    <definedName name="_Hlk100308000" localSheetId="5">'新規別紙  (新旧対照表用)'!#REF!</definedName>
    <definedName name="_Hlk100578131" localSheetId="2">更新契約締結完了通知!$B$74</definedName>
    <definedName name="_Hlk100578131" localSheetId="3">更新別紙!#REF!</definedName>
    <definedName name="_Hlk100578131" localSheetId="0">新規契約締結完了通知!$B$72</definedName>
    <definedName name="_Hlk100578131" localSheetId="1">'新規別紙 '!#REF!</definedName>
    <definedName name="_Hlk100578131" localSheetId="5">'新規別紙  (新旧対照表用)'!#REF!</definedName>
    <definedName name="_Hlk121315968" localSheetId="2">更新契約締結完了通知!$B$34</definedName>
    <definedName name="_Hlk121315968" localSheetId="3">更新別紙!#REF!</definedName>
    <definedName name="_Hlk121315968" localSheetId="0">新規契約締結完了通知!$B$34</definedName>
    <definedName name="_Hlk121315968" localSheetId="1">'新規別紙 '!#REF!</definedName>
    <definedName name="_Hlk121315968" localSheetId="5">'新規別紙  (新旧対照表用)'!#REF!</definedName>
    <definedName name="_Hlk121316928" localSheetId="3">更新別紙!$B$3</definedName>
    <definedName name="_Hlk121316928" localSheetId="1">'新規別紙 '!$B$3</definedName>
    <definedName name="_Hlk121316928" localSheetId="5">'新規別紙  (新旧対照表用)'!$B$3</definedName>
    <definedName name="_xlnm.Print_Area" localSheetId="3">更新別紙!$A$1:$P$59</definedName>
    <definedName name="_xlnm.Print_Area" localSheetId="1">'新規別紙 '!$A$1:$P$59</definedName>
    <definedName name="_xlnm.Print_Area" localSheetId="5">'新規別紙  (新旧対照表用)'!$A$1:$P$59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8" l="1"/>
  <c r="N43" i="8"/>
  <c r="N42" i="8"/>
  <c r="N41" i="8"/>
  <c r="N40" i="8"/>
  <c r="N34" i="8"/>
  <c r="N33" i="8"/>
  <c r="N32" i="8"/>
  <c r="N31" i="8"/>
  <c r="N30" i="8"/>
  <c r="N29" i="8"/>
  <c r="N28" i="8"/>
  <c r="N27" i="8"/>
  <c r="N26" i="8"/>
  <c r="N25" i="8"/>
  <c r="N24" i="8"/>
  <c r="N23" i="8"/>
  <c r="N22" i="8"/>
  <c r="N21" i="8"/>
  <c r="N20" i="8"/>
  <c r="N19" i="8"/>
  <c r="N18" i="8"/>
  <c r="N17" i="8"/>
  <c r="N16" i="8"/>
  <c r="N15" i="8"/>
  <c r="N14" i="8"/>
  <c r="N13" i="8"/>
  <c r="P55" i="8"/>
  <c r="O55" i="8"/>
  <c r="N55" i="8"/>
  <c r="M55" i="8"/>
  <c r="L55" i="8"/>
  <c r="K55" i="8"/>
  <c r="P54" i="8"/>
  <c r="O54" i="8"/>
  <c r="N54" i="8"/>
  <c r="M54" i="8"/>
  <c r="L54" i="8"/>
  <c r="K54" i="8"/>
  <c r="P53" i="8"/>
  <c r="O53" i="8"/>
  <c r="N53" i="8"/>
  <c r="M53" i="8"/>
  <c r="L53" i="8"/>
  <c r="K53" i="8"/>
  <c r="P52" i="8"/>
  <c r="O52" i="8"/>
  <c r="N52" i="8"/>
  <c r="M52" i="8"/>
  <c r="L52" i="8"/>
  <c r="K52" i="8"/>
  <c r="P51" i="8"/>
  <c r="O51" i="8"/>
  <c r="N51" i="8"/>
  <c r="M51" i="8"/>
  <c r="L51" i="8"/>
  <c r="K51" i="8"/>
  <c r="P50" i="8"/>
  <c r="O50" i="8"/>
  <c r="N50" i="8"/>
  <c r="M50" i="8"/>
  <c r="L50" i="8"/>
  <c r="K50" i="8"/>
  <c r="P49" i="8"/>
  <c r="O49" i="8"/>
  <c r="N49" i="8"/>
  <c r="M49" i="8"/>
  <c r="L49" i="8"/>
  <c r="K49" i="8"/>
  <c r="P48" i="8"/>
  <c r="O48" i="8"/>
  <c r="N48" i="8"/>
  <c r="M48" i="8"/>
  <c r="L48" i="8"/>
  <c r="K48" i="8"/>
  <c r="P47" i="8"/>
  <c r="O47" i="8"/>
  <c r="N47" i="8"/>
  <c r="M47" i="8"/>
  <c r="L47" i="8"/>
  <c r="K47" i="8"/>
  <c r="P46" i="8"/>
  <c r="O46" i="8"/>
  <c r="N46" i="8"/>
  <c r="M46" i="8"/>
  <c r="L46" i="8"/>
  <c r="K46" i="8"/>
  <c r="P45" i="8"/>
  <c r="O45" i="8"/>
  <c r="N45" i="8"/>
  <c r="M45" i="8"/>
  <c r="L45" i="8"/>
  <c r="K45" i="8"/>
  <c r="P44" i="8"/>
  <c r="O44" i="8"/>
  <c r="M44" i="8"/>
  <c r="L44" i="8"/>
  <c r="K44" i="8"/>
  <c r="P43" i="8"/>
  <c r="O43" i="8"/>
  <c r="M43" i="8"/>
  <c r="L43" i="8"/>
  <c r="K43" i="8"/>
  <c r="P42" i="8"/>
  <c r="O42" i="8"/>
  <c r="M42" i="8"/>
  <c r="L42" i="8"/>
  <c r="K42" i="8"/>
  <c r="P41" i="8"/>
  <c r="O41" i="8"/>
  <c r="M41" i="8"/>
  <c r="L41" i="8"/>
  <c r="K41" i="8"/>
  <c r="P40" i="8"/>
  <c r="O40" i="8"/>
  <c r="M40" i="8"/>
  <c r="L40" i="8"/>
  <c r="K40" i="8"/>
  <c r="K40" i="3"/>
  <c r="L42" i="3" l="1"/>
  <c r="K19" i="3" a="1"/>
  <c r="K19" i="3" s="1"/>
  <c r="P55" i="3"/>
  <c r="P54" i="3"/>
  <c r="P53" i="3"/>
  <c r="P52" i="3"/>
  <c r="P51" i="3"/>
  <c r="P50" i="3"/>
  <c r="P49" i="3"/>
  <c r="P48" i="3"/>
  <c r="P47" i="3"/>
  <c r="P46" i="3"/>
  <c r="P45" i="3"/>
  <c r="P44" i="3"/>
  <c r="P43" i="3"/>
  <c r="P42" i="3"/>
  <c r="P41" i="3"/>
  <c r="P40" i="3"/>
  <c r="O55" i="3"/>
  <c r="O54" i="3"/>
  <c r="O53" i="3"/>
  <c r="O52" i="3"/>
  <c r="O51" i="3"/>
  <c r="O50" i="3"/>
  <c r="O49" i="3"/>
  <c r="O48" i="3"/>
  <c r="O47" i="3"/>
  <c r="O46" i="3"/>
  <c r="O45" i="3"/>
  <c r="O44" i="3"/>
  <c r="O43" i="3"/>
  <c r="O42" i="3"/>
  <c r="O41" i="3"/>
  <c r="O40" i="3"/>
  <c r="N55" i="3"/>
  <c r="N54" i="3"/>
  <c r="N53" i="3"/>
  <c r="N52" i="3"/>
  <c r="N51" i="3"/>
  <c r="N50" i="3"/>
  <c r="N48" i="3"/>
  <c r="N47" i="3"/>
  <c r="N45" i="3"/>
  <c r="N43" i="3"/>
  <c r="K18" i="3" a="1"/>
  <c r="K18" i="3" s="1"/>
  <c r="K17" i="3" a="1"/>
  <c r="K17" i="3" s="1"/>
  <c r="K34" i="3" a="1"/>
  <c r="K34" i="3" s="1"/>
  <c r="K33" i="3" a="1"/>
  <c r="K33" i="3" s="1"/>
  <c r="K32" i="3" a="1"/>
  <c r="K32" i="3" s="1"/>
  <c r="K31" i="3" a="1"/>
  <c r="K31" i="3" s="1"/>
  <c r="K30" i="3" a="1"/>
  <c r="K30" i="3" s="1"/>
  <c r="K29" i="3" a="1"/>
  <c r="K29" i="3" s="1"/>
  <c r="K28" i="3" a="1"/>
  <c r="K28" i="3" s="1"/>
  <c r="K27" i="3" a="1"/>
  <c r="K27" i="3" s="1"/>
  <c r="K26" i="3" a="1"/>
  <c r="K26" i="3" s="1"/>
  <c r="K25" i="3" a="1"/>
  <c r="K25" i="3" s="1"/>
  <c r="K24" i="3" a="1"/>
  <c r="K24" i="3" s="1"/>
  <c r="K23" i="3" a="1"/>
  <c r="K23" i="3" s="1"/>
  <c r="K22" i="3" a="1"/>
  <c r="K22" i="3" s="1"/>
  <c r="K21" i="3" a="1"/>
  <c r="K21" i="3" s="1"/>
  <c r="K20" i="3" a="1"/>
  <c r="K20" i="3" s="1"/>
  <c r="K41" i="3"/>
  <c r="N41" i="3" l="1"/>
  <c r="M55" i="3"/>
  <c r="M54" i="3"/>
  <c r="M53" i="3"/>
  <c r="M52" i="3"/>
  <c r="M51" i="3"/>
  <c r="M50" i="3"/>
  <c r="M49" i="3"/>
  <c r="M48" i="3"/>
  <c r="M47" i="3"/>
  <c r="M46" i="3"/>
  <c r="M45" i="3"/>
  <c r="M44" i="3"/>
  <c r="M43" i="3"/>
  <c r="M42" i="3"/>
  <c r="M41" i="3"/>
  <c r="M40" i="3"/>
  <c r="K53" i="3"/>
  <c r="K52" i="3"/>
  <c r="K55" i="3" l="1"/>
  <c r="K54" i="3"/>
  <c r="K51" i="3"/>
  <c r="K50" i="3"/>
  <c r="K48" i="3"/>
  <c r="K49" i="3"/>
  <c r="K47" i="3"/>
  <c r="K46" i="3"/>
  <c r="K45" i="3"/>
  <c r="K44" i="3"/>
  <c r="K43" i="3"/>
  <c r="L41" i="3"/>
  <c r="L40" i="3"/>
  <c r="K42" i="3"/>
  <c r="L55" i="3"/>
  <c r="L54" i="3"/>
  <c r="L53" i="3"/>
  <c r="L52" i="3"/>
  <c r="L51" i="3"/>
  <c r="L50" i="3"/>
  <c r="L49" i="3"/>
  <c r="L48" i="3"/>
  <c r="L47" i="3"/>
  <c r="L46" i="3"/>
  <c r="L45" i="3"/>
  <c r="L44" i="3"/>
  <c r="L43" i="3"/>
  <c r="N34" i="3"/>
  <c r="N33" i="3"/>
  <c r="N32" i="3"/>
  <c r="N31" i="3"/>
  <c r="N30" i="3"/>
  <c r="N29" i="3"/>
  <c r="N28" i="3"/>
  <c r="N27" i="3"/>
  <c r="N26" i="3"/>
  <c r="N25" i="3"/>
  <c r="N24" i="3"/>
  <c r="N23" i="3"/>
  <c r="N22" i="3"/>
  <c r="N21" i="3"/>
  <c r="N20" i="3"/>
  <c r="N19" i="3"/>
  <c r="N18" i="3"/>
  <c r="N49" i="3" s="1"/>
  <c r="N17" i="3"/>
  <c r="N16" i="3"/>
  <c r="N46" i="3" s="1"/>
  <c r="N15" i="3"/>
  <c r="N42" i="3" s="1"/>
  <c r="N14" i="3"/>
  <c r="N44" i="3" s="1"/>
  <c r="N13" i="3"/>
  <c r="N40" i="3" s="1"/>
  <c r="K13" i="3" a="1"/>
  <c r="K13" i="3" s="1"/>
  <c r="J55" i="8" l="1" a="1"/>
  <c r="J55" i="8" s="1"/>
  <c r="J54" i="8" a="1"/>
  <c r="J54" i="8" s="1"/>
  <c r="J53" i="8" a="1"/>
  <c r="J53" i="8" s="1"/>
  <c r="J52" i="8" a="1"/>
  <c r="J52" i="8" s="1"/>
  <c r="J51" i="8" a="1"/>
  <c r="J51" i="8" s="1"/>
  <c r="J50" i="8" a="1"/>
  <c r="J50" i="8" s="1"/>
  <c r="J49" i="8" a="1"/>
  <c r="J49" i="8" s="1"/>
  <c r="J48" i="8" a="1"/>
  <c r="J48" i="8" s="1"/>
  <c r="J47" i="8" a="1"/>
  <c r="J47" i="8" s="1"/>
  <c r="J46" i="8"/>
  <c r="J46" i="8" a="1"/>
  <c r="J45" i="8" a="1"/>
  <c r="J45" i="8" s="1"/>
  <c r="J44" i="8" a="1"/>
  <c r="J44" i="8" s="1"/>
  <c r="J43" i="8" a="1"/>
  <c r="J43" i="8" s="1"/>
  <c r="J42" i="8" a="1"/>
  <c r="J42" i="8" s="1"/>
  <c r="J41" i="8" a="1"/>
  <c r="J41" i="8" s="1"/>
  <c r="J40" i="8" a="1"/>
  <c r="J40" i="8" s="1"/>
  <c r="K34" i="8" a="1"/>
  <c r="K34" i="8" s="1"/>
  <c r="K33" i="8" a="1"/>
  <c r="K33" i="8" s="1"/>
  <c r="K32" i="8" a="1"/>
  <c r="K32" i="8" s="1"/>
  <c r="K31" i="8" a="1"/>
  <c r="K31" i="8" s="1"/>
  <c r="K30" i="8" a="1"/>
  <c r="K30" i="8" s="1"/>
  <c r="K29" i="8" a="1"/>
  <c r="K29" i="8" s="1"/>
  <c r="K28" i="8" a="1"/>
  <c r="K28" i="8" s="1"/>
  <c r="K27" i="8" a="1"/>
  <c r="K27" i="8" s="1"/>
  <c r="K26" i="8" a="1"/>
  <c r="K26" i="8" s="1"/>
  <c r="K25" i="8" a="1"/>
  <c r="K25" i="8" s="1"/>
  <c r="K24" i="8" a="1"/>
  <c r="K24" i="8" s="1"/>
  <c r="K23" i="8" a="1"/>
  <c r="K23" i="8" s="1"/>
  <c r="K22" i="8" a="1"/>
  <c r="K22" i="8" s="1"/>
  <c r="K21" i="8" a="1"/>
  <c r="K21" i="8" s="1"/>
  <c r="K20" i="8" a="1"/>
  <c r="K20" i="8" s="1"/>
  <c r="K19" i="8" a="1"/>
  <c r="K19" i="8" s="1"/>
  <c r="K18" i="8" a="1"/>
  <c r="K18" i="8" s="1"/>
  <c r="K17" i="8" a="1"/>
  <c r="K17" i="8" s="1"/>
  <c r="K16" i="8" a="1"/>
  <c r="K16" i="8" s="1"/>
  <c r="K15" i="8" a="1"/>
  <c r="K15" i="8" s="1"/>
  <c r="K14" i="8" a="1"/>
  <c r="K14" i="8" s="1"/>
  <c r="K13" i="8" a="1"/>
  <c r="K13" i="8" s="1"/>
  <c r="L56" i="8" l="1"/>
  <c r="G53" i="7" s="1"/>
  <c r="P56" i="8"/>
  <c r="G57" i="7" s="1"/>
  <c r="M56" i="8"/>
  <c r="G54" i="7" s="1"/>
  <c r="O56" i="8"/>
  <c r="G56" i="7" s="1"/>
  <c r="N56" i="8"/>
  <c r="G55" i="7" s="1"/>
  <c r="P55" i="6"/>
  <c r="O55" i="6"/>
  <c r="N55" i="6"/>
  <c r="M55" i="6"/>
  <c r="L55" i="6"/>
  <c r="K55" i="6"/>
  <c r="J55" i="6" a="1"/>
  <c r="J55" i="6" s="1"/>
  <c r="P54" i="6"/>
  <c r="O54" i="6"/>
  <c r="N54" i="6"/>
  <c r="M54" i="6"/>
  <c r="L54" i="6"/>
  <c r="K54" i="6"/>
  <c r="J54" i="6" a="1"/>
  <c r="J54" i="6" s="1"/>
  <c r="P53" i="6"/>
  <c r="O53" i="6"/>
  <c r="N53" i="6"/>
  <c r="M53" i="6"/>
  <c r="L53" i="6"/>
  <c r="K53" i="6"/>
  <c r="J53" i="6" a="1"/>
  <c r="J53" i="6" s="1"/>
  <c r="P52" i="6"/>
  <c r="O52" i="6"/>
  <c r="N52" i="6"/>
  <c r="M52" i="6"/>
  <c r="L52" i="6"/>
  <c r="K52" i="6"/>
  <c r="J52" i="6" a="1"/>
  <c r="J52" i="6" s="1"/>
  <c r="P51" i="6"/>
  <c r="O51" i="6"/>
  <c r="N51" i="6"/>
  <c r="M51" i="6"/>
  <c r="L51" i="6"/>
  <c r="K51" i="6"/>
  <c r="J51" i="6" a="1"/>
  <c r="J51" i="6" s="1"/>
  <c r="P50" i="6"/>
  <c r="O50" i="6"/>
  <c r="N50" i="6"/>
  <c r="M50" i="6"/>
  <c r="L50" i="6"/>
  <c r="K50" i="6"/>
  <c r="J50" i="6" a="1"/>
  <c r="J50" i="6" s="1"/>
  <c r="P49" i="6"/>
  <c r="O49" i="6"/>
  <c r="N49" i="6"/>
  <c r="M49" i="6"/>
  <c r="L49" i="6"/>
  <c r="K49" i="6"/>
  <c r="J49" i="6" a="1"/>
  <c r="J49" i="6" s="1"/>
  <c r="P48" i="6"/>
  <c r="O48" i="6"/>
  <c r="N48" i="6"/>
  <c r="M48" i="6"/>
  <c r="L48" i="6"/>
  <c r="K48" i="6"/>
  <c r="J48" i="6" a="1"/>
  <c r="J48" i="6" s="1"/>
  <c r="P47" i="6"/>
  <c r="O47" i="6"/>
  <c r="N47" i="6"/>
  <c r="M47" i="6"/>
  <c r="L47" i="6"/>
  <c r="K47" i="6"/>
  <c r="J47" i="6" a="1"/>
  <c r="J47" i="6" s="1"/>
  <c r="P46" i="6"/>
  <c r="O46" i="6"/>
  <c r="N46" i="6"/>
  <c r="M46" i="6"/>
  <c r="L46" i="6"/>
  <c r="K46" i="6"/>
  <c r="J46" i="6" a="1"/>
  <c r="J46" i="6" s="1"/>
  <c r="P45" i="6"/>
  <c r="O45" i="6"/>
  <c r="N45" i="6"/>
  <c r="M45" i="6"/>
  <c r="L45" i="6"/>
  <c r="K45" i="6"/>
  <c r="J45" i="6" a="1"/>
  <c r="J45" i="6" s="1"/>
  <c r="P44" i="6"/>
  <c r="O44" i="6"/>
  <c r="N44" i="6"/>
  <c r="M44" i="6"/>
  <c r="L44" i="6"/>
  <c r="K44" i="6"/>
  <c r="J44" i="6" a="1"/>
  <c r="J44" i="6" s="1"/>
  <c r="P43" i="6"/>
  <c r="O43" i="6"/>
  <c r="N43" i="6"/>
  <c r="M43" i="6"/>
  <c r="L43" i="6"/>
  <c r="K43" i="6"/>
  <c r="J43" i="6" a="1"/>
  <c r="J43" i="6" s="1"/>
  <c r="P42" i="6"/>
  <c r="O42" i="6"/>
  <c r="N42" i="6"/>
  <c r="M42" i="6"/>
  <c r="L42" i="6"/>
  <c r="K42" i="6"/>
  <c r="J42" i="6" a="1"/>
  <c r="J42" i="6" s="1"/>
  <c r="P41" i="6"/>
  <c r="O41" i="6"/>
  <c r="N41" i="6"/>
  <c r="M41" i="6"/>
  <c r="L41" i="6"/>
  <c r="K41" i="6"/>
  <c r="J41" i="6" a="1"/>
  <c r="J41" i="6" s="1"/>
  <c r="P40" i="6"/>
  <c r="O40" i="6"/>
  <c r="N40" i="6"/>
  <c r="M40" i="6"/>
  <c r="L40" i="6"/>
  <c r="K40" i="6"/>
  <c r="J40" i="6" a="1"/>
  <c r="J40" i="6" s="1"/>
  <c r="K34" i="6" a="1"/>
  <c r="K34" i="6" s="1"/>
  <c r="K33" i="6" a="1"/>
  <c r="K33" i="6" s="1"/>
  <c r="K32" i="6" a="1"/>
  <c r="K32" i="6" s="1"/>
  <c r="K31" i="6" a="1"/>
  <c r="K31" i="6" s="1"/>
  <c r="K30" i="6" a="1"/>
  <c r="K30" i="6" s="1"/>
  <c r="K29" i="6" a="1"/>
  <c r="K29" i="6" s="1"/>
  <c r="K28" i="6" a="1"/>
  <c r="K28" i="6" s="1"/>
  <c r="K27" i="6" a="1"/>
  <c r="K27" i="6" s="1"/>
  <c r="K26" i="6" a="1"/>
  <c r="K26" i="6" s="1"/>
  <c r="K25" i="6" a="1"/>
  <c r="K25" i="6" s="1"/>
  <c r="K24" i="6" a="1"/>
  <c r="K24" i="6" s="1"/>
  <c r="K23" i="6" a="1"/>
  <c r="K23" i="6" s="1"/>
  <c r="K22" i="6" a="1"/>
  <c r="K22" i="6" s="1"/>
  <c r="K21" i="6" a="1"/>
  <c r="K21" i="6" s="1"/>
  <c r="K20" i="6" a="1"/>
  <c r="K20" i="6" s="1"/>
  <c r="K19" i="6" a="1"/>
  <c r="K19" i="6" s="1"/>
  <c r="K18" i="6" a="1"/>
  <c r="K18" i="6" s="1"/>
  <c r="K17" i="6" a="1"/>
  <c r="K17" i="6" s="1"/>
  <c r="K16" i="6" a="1"/>
  <c r="K16" i="6" s="1"/>
  <c r="K15" i="6" a="1"/>
  <c r="K15" i="6" s="1"/>
  <c r="K14" i="6" a="1"/>
  <c r="K14" i="6" s="1"/>
  <c r="K13" i="6" a="1"/>
  <c r="K13" i="6" s="1"/>
  <c r="L56" i="6" l="1"/>
  <c r="M56" i="6"/>
  <c r="N56" i="6"/>
  <c r="O56" i="6"/>
  <c r="P56" i="6"/>
  <c r="P55" i="4"/>
  <c r="O55" i="4"/>
  <c r="N55" i="4"/>
  <c r="M55" i="4"/>
  <c r="L55" i="4"/>
  <c r="K55" i="4"/>
  <c r="J55" i="4" a="1"/>
  <c r="J55" i="4" s="1"/>
  <c r="P54" i="4"/>
  <c r="O54" i="4"/>
  <c r="N54" i="4"/>
  <c r="M54" i="4"/>
  <c r="L54" i="4"/>
  <c r="K54" i="4"/>
  <c r="J54" i="4" a="1"/>
  <c r="J54" i="4" s="1"/>
  <c r="P53" i="4"/>
  <c r="O53" i="4"/>
  <c r="N53" i="4"/>
  <c r="M53" i="4"/>
  <c r="L53" i="4"/>
  <c r="K53" i="4"/>
  <c r="J53" i="4" a="1"/>
  <c r="J53" i="4" s="1"/>
  <c r="P52" i="4"/>
  <c r="O52" i="4"/>
  <c r="N52" i="4"/>
  <c r="M52" i="4"/>
  <c r="L52" i="4"/>
  <c r="K52" i="4"/>
  <c r="J52" i="4" a="1"/>
  <c r="J52" i="4" s="1"/>
  <c r="P51" i="4"/>
  <c r="O51" i="4"/>
  <c r="N51" i="4"/>
  <c r="M51" i="4"/>
  <c r="L51" i="4"/>
  <c r="K51" i="4"/>
  <c r="J51" i="4" a="1"/>
  <c r="J51" i="4" s="1"/>
  <c r="P50" i="4"/>
  <c r="O50" i="4"/>
  <c r="N50" i="4"/>
  <c r="M50" i="4"/>
  <c r="L50" i="4"/>
  <c r="K50" i="4"/>
  <c r="J50" i="4" a="1"/>
  <c r="J50" i="4" s="1"/>
  <c r="P49" i="4"/>
  <c r="O49" i="4"/>
  <c r="N49" i="4"/>
  <c r="M49" i="4"/>
  <c r="L49" i="4"/>
  <c r="K49" i="4"/>
  <c r="J49" i="4" a="1"/>
  <c r="J49" i="4" s="1"/>
  <c r="P48" i="4"/>
  <c r="O48" i="4"/>
  <c r="N48" i="4"/>
  <c r="M48" i="4"/>
  <c r="L48" i="4"/>
  <c r="K48" i="4"/>
  <c r="J48" i="4" a="1"/>
  <c r="J48" i="4" s="1"/>
  <c r="P47" i="4"/>
  <c r="O47" i="4"/>
  <c r="N47" i="4"/>
  <c r="M47" i="4"/>
  <c r="L47" i="4"/>
  <c r="K47" i="4"/>
  <c r="J47" i="4" a="1"/>
  <c r="J47" i="4" s="1"/>
  <c r="P46" i="4"/>
  <c r="O46" i="4"/>
  <c r="N46" i="4"/>
  <c r="M46" i="4"/>
  <c r="L46" i="4"/>
  <c r="K46" i="4"/>
  <c r="J46" i="4" a="1"/>
  <c r="J46" i="4" s="1"/>
  <c r="P45" i="4"/>
  <c r="O45" i="4"/>
  <c r="N45" i="4"/>
  <c r="M45" i="4"/>
  <c r="L45" i="4"/>
  <c r="K45" i="4"/>
  <c r="J45" i="4" a="1"/>
  <c r="J45" i="4" s="1"/>
  <c r="P44" i="4"/>
  <c r="O44" i="4"/>
  <c r="N44" i="4"/>
  <c r="M44" i="4"/>
  <c r="L44" i="4"/>
  <c r="K44" i="4"/>
  <c r="J44" i="4" a="1"/>
  <c r="J44" i="4" s="1"/>
  <c r="P43" i="4"/>
  <c r="O43" i="4"/>
  <c r="N43" i="4"/>
  <c r="M43" i="4"/>
  <c r="L43" i="4"/>
  <c r="K43" i="4"/>
  <c r="J43" i="4" a="1"/>
  <c r="J43" i="4" s="1"/>
  <c r="P42" i="4"/>
  <c r="O42" i="4"/>
  <c r="N42" i="4"/>
  <c r="M42" i="4"/>
  <c r="L42" i="4"/>
  <c r="K42" i="4"/>
  <c r="J42" i="4" a="1"/>
  <c r="J42" i="4" s="1"/>
  <c r="P41" i="4"/>
  <c r="O41" i="4"/>
  <c r="N41" i="4"/>
  <c r="M41" i="4"/>
  <c r="L41" i="4"/>
  <c r="K41" i="4"/>
  <c r="J41" i="4" a="1"/>
  <c r="J41" i="4" s="1"/>
  <c r="P40" i="4"/>
  <c r="O40" i="4"/>
  <c r="N40" i="4"/>
  <c r="M40" i="4"/>
  <c r="L40" i="4"/>
  <c r="K40" i="4"/>
  <c r="J40" i="4" a="1"/>
  <c r="J40" i="4" s="1"/>
  <c r="J55" i="3" a="1"/>
  <c r="J55" i="3" s="1"/>
  <c r="J54" i="3" a="1"/>
  <c r="J54" i="3" s="1"/>
  <c r="J53" i="3" a="1"/>
  <c r="J53" i="3" s="1"/>
  <c r="J52" i="3" a="1"/>
  <c r="J52" i="3" s="1"/>
  <c r="J51" i="3" a="1"/>
  <c r="J51" i="3" s="1"/>
  <c r="J50" i="3" a="1"/>
  <c r="J50" i="3" s="1"/>
  <c r="J49" i="3" a="1"/>
  <c r="J49" i="3" s="1"/>
  <c r="J48" i="3" a="1"/>
  <c r="J48" i="3" s="1"/>
  <c r="J47" i="3" a="1"/>
  <c r="J47" i="3" s="1"/>
  <c r="J46" i="3" a="1"/>
  <c r="J46" i="3" s="1"/>
  <c r="J45" i="3" a="1"/>
  <c r="J45" i="3" s="1"/>
  <c r="J44" i="3" a="1"/>
  <c r="J44" i="3" s="1"/>
  <c r="J43" i="3" a="1"/>
  <c r="J43" i="3" s="1"/>
  <c r="J42" i="3" a="1"/>
  <c r="J42" i="3" s="1"/>
  <c r="J41" i="3" a="1"/>
  <c r="J41" i="3" s="1"/>
  <c r="J40" i="3" a="1"/>
  <c r="J40" i="3" s="1"/>
  <c r="K16" i="3" a="1"/>
  <c r="K16" i="3" s="1"/>
  <c r="K15" i="3" a="1"/>
  <c r="K15" i="3" s="1"/>
  <c r="K14" i="3" a="1"/>
  <c r="K14" i="3" s="1"/>
  <c r="L56" i="4" l="1"/>
  <c r="M56" i="4"/>
  <c r="N56" i="4"/>
  <c r="O56" i="4"/>
  <c r="P56" i="4"/>
  <c r="M56" i="3" l="1"/>
  <c r="O56" i="3"/>
  <c r="G54" i="1" s="1"/>
  <c r="N56" i="3"/>
  <c r="P56" i="3"/>
  <c r="G55" i="1" s="1"/>
  <c r="L56" i="3"/>
  <c r="G5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<sst xmlns="http://schemas.openxmlformats.org/spreadsheetml/2006/main" count="562" uniqueCount="104">
  <si>
    <t>施設園芸用燃料価格差補塡金積立契約締結完了通知</t>
  </si>
  <si>
    <t>（令和〇事業年度燃料購入数量の設定について）</t>
  </si>
  <si>
    <t>令和　　年　　月　　日　</t>
  </si>
  <si>
    <t>選択肢（積立方式）</t>
  </si>
  <si>
    <t>油種等</t>
  </si>
  <si>
    <t>単価</t>
  </si>
  <si>
    <t>燃料購入予定数量</t>
  </si>
  <si>
    <t>Ａ重油</t>
  </si>
  <si>
    <t>灯油</t>
  </si>
  <si>
    <t>ＬＰガス</t>
  </si>
  <si>
    <t>㎏</t>
  </si>
  <si>
    <t>ＬＮＧ</t>
  </si>
  <si>
    <t>㎥</t>
  </si>
  <si>
    <t>氏　名</t>
  </si>
  <si>
    <t>住　所</t>
  </si>
  <si>
    <t>選択肢</t>
  </si>
  <si>
    <t>○事業年度</t>
  </si>
  <si>
    <t>合　　計</t>
  </si>
  <si>
    <t>（注）番号は、参加構成員ごとの整理番号とする。</t>
  </si>
  <si>
    <t>（注）※は、「燃料購入予定数量×積立単価×1/2」で算出する（農家積立分）。切り捨てにより100円単位で記載する。</t>
  </si>
  <si>
    <t>　　　　　　　　　　　　　　　　　　　　　　　　　　</t>
    <phoneticPr fontId="1"/>
  </si>
  <si>
    <t>　　　　　　　　　　　　　　　　　　　　　　　　　　　　　　　　</t>
    <phoneticPr fontId="1"/>
  </si>
  <si>
    <t>　　　　　　</t>
    <phoneticPr fontId="1"/>
  </si>
  <si>
    <t>代表者氏名</t>
    <phoneticPr fontId="1"/>
  </si>
  <si>
    <t>名　　　　　称</t>
    <phoneticPr fontId="1"/>
  </si>
  <si>
    <t>住　　　　　所 　</t>
    <phoneticPr fontId="1"/>
  </si>
  <si>
    <t>（自）令和　年　月　日　</t>
    <phoneticPr fontId="1"/>
  </si>
  <si>
    <t>　契約管理番号　　　　　　　　　　　　　</t>
    <phoneticPr fontId="1"/>
  </si>
  <si>
    <t>　契約期間　</t>
    <phoneticPr fontId="1"/>
  </si>
  <si>
    <t>燃料価格の115％相当
までの高騰に備え積み立て</t>
    <phoneticPr fontId="1"/>
  </si>
  <si>
    <t>燃料価格の130％相当
までの高騰に備え積み立て</t>
    <phoneticPr fontId="1"/>
  </si>
  <si>
    <t>燃料価格の150％相当
までの高騰に備え積み立て</t>
    <phoneticPr fontId="1"/>
  </si>
  <si>
    <t>燃料価格の170％相当
までの高騰に備え積み立て</t>
    <phoneticPr fontId="1"/>
  </si>
  <si>
    <t>　　うち第１回納付額</t>
    <phoneticPr fontId="1"/>
  </si>
  <si>
    <t xml:space="preserve">令和〇事業年度燃料補填積立金額  </t>
    <phoneticPr fontId="1"/>
  </si>
  <si>
    <t>　　　　第２回納付額</t>
    <phoneticPr fontId="1"/>
  </si>
  <si>
    <t>円</t>
    <rPh sb="0" eb="1">
      <t>エン</t>
    </rPh>
    <phoneticPr fontId="1"/>
  </si>
  <si>
    <t>※　対象となる燃料購入数量及び燃料補填積立金額の内訳は別紙のとおり</t>
    <phoneticPr fontId="1"/>
  </si>
  <si>
    <t>金融機関名</t>
    <rPh sb="0" eb="5">
      <t>キンユウキカンメイ</t>
    </rPh>
    <phoneticPr fontId="1"/>
  </si>
  <si>
    <t>広島県信用農業協同組合連合会本所</t>
    <phoneticPr fontId="1"/>
  </si>
  <si>
    <t>口座名</t>
    <rPh sb="0" eb="3">
      <t>コウザメイ</t>
    </rPh>
    <phoneticPr fontId="1"/>
  </si>
  <si>
    <t>広島県農業再生協議会燃油口</t>
  </si>
  <si>
    <t>種類</t>
    <rPh sb="0" eb="2">
      <t>シュルイ</t>
    </rPh>
    <phoneticPr fontId="1"/>
  </si>
  <si>
    <t>普通一般決済</t>
    <phoneticPr fontId="1"/>
  </si>
  <si>
    <t>口座番号</t>
    <phoneticPr fontId="1"/>
  </si>
  <si>
    <t>0004393</t>
    <phoneticPr fontId="1"/>
  </si>
  <si>
    <t>１　令和〇事業年度の対象となる燃料購入数量</t>
    <phoneticPr fontId="1"/>
  </si>
  <si>
    <t>２　納付額</t>
    <rPh sb="2" eb="5">
      <t>ノウフガク</t>
    </rPh>
    <phoneticPr fontId="1"/>
  </si>
  <si>
    <t>３　納付期限</t>
    <rPh sb="2" eb="6">
      <t>ノウフキゲン</t>
    </rPh>
    <phoneticPr fontId="1"/>
  </si>
  <si>
    <t>４　協議会口座</t>
    <rPh sb="2" eb="7">
      <t>キョウギカイコウザ</t>
    </rPh>
    <phoneticPr fontId="1"/>
  </si>
  <si>
    <t>（加入者組織代表者）</t>
    <phoneticPr fontId="1"/>
  </si>
  <si>
    <t>様</t>
  </si>
  <si>
    <t>燃料購入数量及び燃料補填積立金の内訳（令和○事業年度）</t>
  </si>
  <si>
    <t>名</t>
    <phoneticPr fontId="1"/>
  </si>
  <si>
    <t>Ａ重油</t>
    <phoneticPr fontId="1"/>
  </si>
  <si>
    <t>灯油</t>
    <phoneticPr fontId="1"/>
  </si>
  <si>
    <t>合計</t>
  </si>
  <si>
    <t>契約管理番号</t>
  </si>
  <si>
    <t>組織名</t>
    <phoneticPr fontId="1"/>
  </si>
  <si>
    <t>参加構成員数</t>
    <phoneticPr fontId="1"/>
  </si>
  <si>
    <t>２</t>
    <phoneticPr fontId="1"/>
  </si>
  <si>
    <t>３</t>
    <phoneticPr fontId="1"/>
  </si>
  <si>
    <t>参加構成員ごとの内訳</t>
    <phoneticPr fontId="1"/>
  </si>
  <si>
    <t>①－②</t>
    <phoneticPr fontId="1"/>
  </si>
  <si>
    <t>( 年 月～</t>
    <phoneticPr fontId="1"/>
  </si>
  <si>
    <t>年 月分)</t>
    <phoneticPr fontId="1"/>
  </si>
  <si>
    <t>対象燃料
購入数量</t>
    <phoneticPr fontId="1"/>
  </si>
  <si>
    <t>円/L</t>
  </si>
  <si>
    <t>L</t>
  </si>
  <si>
    <t>円/㎏</t>
  </si>
  <si>
    <t>円/㎥</t>
  </si>
  <si>
    <t>１</t>
    <phoneticPr fontId="1"/>
  </si>
  <si>
    <t>番号</t>
    <phoneticPr fontId="1"/>
  </si>
  <si>
    <t>燃料補填
積立金額（円）※</t>
    <phoneticPr fontId="1"/>
  </si>
  <si>
    <t>前年度
積立金残高（円）</t>
    <phoneticPr fontId="1"/>
  </si>
  <si>
    <r>
      <t>○事業年度</t>
    </r>
    <r>
      <rPr>
        <sz val="10.5"/>
        <color rgb="FFFF0000"/>
        <rFont val="ＭＳ 明朝"/>
        <family val="1"/>
        <charset val="128"/>
      </rPr>
      <t>納付額</t>
    </r>
    <r>
      <rPr>
        <sz val="10.5"/>
        <rFont val="ＭＳ 明朝"/>
        <family val="1"/>
        <charset val="128"/>
      </rPr>
      <t>（円）</t>
    </r>
    <phoneticPr fontId="1"/>
  </si>
  <si>
    <t>①</t>
  </si>
  <si>
    <t>②</t>
    <phoneticPr fontId="1"/>
  </si>
  <si>
    <t>第１回
納付額</t>
    <phoneticPr fontId="1"/>
  </si>
  <si>
    <t>第２回
納付額</t>
    <phoneticPr fontId="1"/>
  </si>
  <si>
    <t>（注）分割納付を希望する参加構成員の第１回及び第２回納付額は合計額の1/2相当額を記載する。また、分割納付を希望しない場合は合計額を第１回納付額に記載。</t>
  </si>
  <si>
    <t>別紙（別紙様式第６号に添付）【新規の場合】</t>
    <rPh sb="15" eb="17">
      <t>シンキ</t>
    </rPh>
    <phoneticPr fontId="1"/>
  </si>
  <si>
    <t>令和　年　月　日</t>
    <rPh sb="0" eb="2">
      <t>レイワ</t>
    </rPh>
    <rPh sb="3" eb="4">
      <t>ネン</t>
    </rPh>
    <rPh sb="5" eb="6">
      <t>ガツ</t>
    </rPh>
    <rPh sb="7" eb="8">
      <t>ニチ</t>
    </rPh>
    <phoneticPr fontId="1"/>
  </si>
  <si>
    <t>　令和○年○月○日付け施設園芸用燃料価格差補填金積立契約申込書（更新）（広島県農業再生協議会施設園芸等燃料価格高騰対策業務方法書（令和○年○月〇日付け広島県農業再生協議会作成）（以下「業務方法書」という。）別紙様式第５号）で更新の申込みの施設園芸用燃料価格差補填金積立契約について、下記の内容で積立契約の更新が成立したことを通知します。
　併せて、令和○年○月○日付け施設園芸用燃料購入数量等設定申込書（業務方法書別紙様式第７号）で申込みの令和〇事業年度の施設園芸用燃料購入数量等について、下記の内容で設定します。
　ついては、燃料補填積立金必要額のうち第１回納付額を令和○年○月○日までに当協議会の口座へ納付してください。
　また、第２回納付については１月下旬を予定していますが、納付日等は別途お知らせします。
　なお、この期日までに燃料補填積立金の納入がされない場合、本積立契約を解約しますので御留意ください。</t>
    <rPh sb="399" eb="400">
      <t>ゴ</t>
    </rPh>
    <phoneticPr fontId="1"/>
  </si>
  <si>
    <t>○事業年度納付額（円）</t>
    <phoneticPr fontId="1"/>
  </si>
  <si>
    <t>別紙（別紙様式第６号に添付）【新規契約の場合】</t>
    <rPh sb="15" eb="17">
      <t>シンキ</t>
    </rPh>
    <rPh sb="17" eb="19">
      <t>ケイヤク</t>
    </rPh>
    <phoneticPr fontId="1"/>
  </si>
  <si>
    <r>
      <t>○事業年度</t>
    </r>
    <r>
      <rPr>
        <u/>
        <sz val="10.5"/>
        <color rgb="FFFF0000"/>
        <rFont val="ＭＳ 明朝"/>
        <family val="1"/>
        <charset val="128"/>
      </rPr>
      <t>納付額</t>
    </r>
    <r>
      <rPr>
        <sz val="10.5"/>
        <rFont val="ＭＳ 明朝"/>
        <family val="1"/>
        <charset val="128"/>
      </rPr>
      <t>（円）</t>
    </r>
    <phoneticPr fontId="1"/>
  </si>
  <si>
    <t>燃料</t>
    <rPh sb="0" eb="2">
      <t>ネンリョウ</t>
    </rPh>
    <phoneticPr fontId="1"/>
  </si>
  <si>
    <t>（至）令和   年　月30日</t>
    <phoneticPr fontId="1"/>
  </si>
  <si>
    <t>　令和○年○月○日付け施設園芸用燃料価格差補填金積立契約申込書（更新）（広島県農業再生協議会施設園芸等燃料価格高騰対策業務方法書（令和〇年〇月〇日付け広島県農業再生協議会作成）（以下「業務方法書」という。）別紙様式第５号）で更新の申込みの施設園芸用燃料価格差補填金積立契約について、下記の内容で積立契約の更新が成立したことを通知します。
　併せて、令和○年○月○日付け施設園芸用燃料購入数量等設定申込書（業務方法書別紙様式第７号）で申込みの令和〇事業年度の施設園芸用燃料購入数量等について、下記の内容で設定します。
　ついては、燃料補填積立金必要額のうち第１回納付額を令和○年○月○日までに当協議会の口座へ納付してください。
　また、第２回納付については１月下旬を予定していますが、納付日等は別途お知らせします。
　なお、この期日までに燃料補填積立金の納入がされない場合、本積立契約を解約しますので御留意ください。</t>
    <rPh sb="399" eb="400">
      <t>ゴ</t>
    </rPh>
    <phoneticPr fontId="1"/>
  </si>
  <si>
    <t>（至）令和　年　月30日</t>
    <phoneticPr fontId="1"/>
  </si>
  <si>
    <t>円/L</t>
    <phoneticPr fontId="1"/>
  </si>
  <si>
    <t>L</t>
    <phoneticPr fontId="1"/>
  </si>
  <si>
    <t>円/㎥</t>
    <phoneticPr fontId="1"/>
  </si>
  <si>
    <t>前年度積立金残高</t>
    <phoneticPr fontId="1"/>
  </si>
  <si>
    <t>令和〇事業年度納付必要額</t>
    <phoneticPr fontId="1"/>
  </si>
  <si>
    <t>別紙（別紙様式第６号に添付）【契約の更新の場合】</t>
  </si>
  <si>
    <t>L</t>
    <phoneticPr fontId="1"/>
  </si>
  <si>
    <t>㎏</t>
    <phoneticPr fontId="1"/>
  </si>
  <si>
    <t>㎥</t>
    <phoneticPr fontId="1"/>
  </si>
  <si>
    <t>別紙様式第６号（第13条関係）【新規の場合】</t>
    <rPh sb="16" eb="18">
      <t>シンキ</t>
    </rPh>
    <phoneticPr fontId="1"/>
  </si>
  <si>
    <r>
      <t>円/</t>
    </r>
    <r>
      <rPr>
        <u/>
        <sz val="10.5"/>
        <color rgb="FFFF0000"/>
        <rFont val="ＭＳ 明朝"/>
        <family val="1"/>
        <charset val="128"/>
      </rPr>
      <t>㎏</t>
    </r>
    <phoneticPr fontId="1"/>
  </si>
  <si>
    <t>別紙様式第６号（第13条関係）【契約の更新の場合】</t>
    <rPh sb="16" eb="18">
      <t>ケイヤク</t>
    </rPh>
    <phoneticPr fontId="1"/>
  </si>
  <si>
    <r>
      <t>円/</t>
    </r>
    <r>
      <rPr>
        <u/>
        <sz val="10.5"/>
        <color rgb="FFFF0000"/>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</si>
</sst>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1"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1"/>
      <color theme="1"/>
      <name val="ＭＳ 明朝"/>
      <family val="1"/>
      <charset val="128"/>
    </font>
    <font>
      <sz val="10.5"/>
      <color rgb="FFFF0000"/>
      <name val="ＭＳ 明朝"/>
      <family val="1"/>
      <charset val="128"/>
    </font>
    <font>
      <sz val="9"/>
      <color theme="1"/>
      <name val="ＭＳ 明朝"/>
      <family val="1"/>
      <charset val="128"/>
    </font>
    <font>
      <b/>
      <sz val="10.5"/>
      <color theme="1"/>
      <name val="ＭＳ 明朝"/>
      <family val="1"/>
      <charset val="128"/>
    </font>
    <font>
      <sz val="11"/>
      <color rgb="FF000000"/>
      <name val="ＭＳ 明朝"/>
      <family val="1"/>
      <charset val="128"/>
    </font>
    <font>
      <b/>
      <sz val="11"/>
      <color theme="1"/>
      <name val="ＭＳ 明朝"/>
      <family val="1"/>
      <charset val="128"/>
    </font>
    <font>
      <sz val="11"/>
      <color theme="1"/>
      <name val="游ゴシック"/>
      <family val="2"/>
      <charset val="128"/>
      <scheme val="minor"/>
    </font>
    <font>
      <u/>
      <sz val="10.5"/>
      <color theme="1"/>
      <name val="ＭＳ 明朝"/>
      <family val="1"/>
      <charset val="128"/>
    </font>
    <font>
      <sz val="9"/>
      <name val="ＭＳ 明朝"/>
      <family val="1"/>
      <charset val="128"/>
    </font>
    <font>
      <b/>
      <sz val="10.5"/>
      <name val="ＭＳ 明朝"/>
      <family val="1"/>
      <charset val="128"/>
    </font>
    <font>
      <sz val="6"/>
      <color theme="1"/>
      <name val="ＭＳ 明朝"/>
      <family val="1"/>
      <charset val="128"/>
    </font>
    <font>
      <u/>
      <sz val="10.5"/>
      <name val="ＭＳ 明朝"/>
      <family val="1"/>
      <charset val="128"/>
    </font>
    <font>
      <sz val="6"/>
      <name val="ＭＳ 明朝"/>
      <family val="1"/>
      <charset val="128"/>
    </font>
    <font>
      <u/>
      <sz val="10.5"/>
      <color rgb="FFFF0000"/>
      <name val="ＭＳ 明朝"/>
      <family val="1"/>
      <charset val="128"/>
    </font>
    <font>
      <b/>
      <sz val="11"/>
      <name val="ＭＳ 明朝"/>
      <family val="1"/>
      <charset val="128"/>
    </font>
    <font>
      <sz val="11"/>
      <name val="ＭＳ 明朝"/>
      <family val="1"/>
      <charset val="128"/>
    </font>
    <font>
      <sz val="11"/>
      <color theme="0"/>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rgb="FF000000"/>
      </left>
      <right style="hair">
        <color rgb="FF000000"/>
      </right>
      <top style="hair">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style="hair">
        <color rgb="FF000000"/>
      </left>
      <right/>
      <top style="thin">
        <color indexed="64"/>
      </top>
      <bottom style="hair">
        <color rgb="FF000000"/>
      </bottom>
      <diagonal/>
    </border>
    <border>
      <left/>
      <right/>
      <top style="thin">
        <color indexed="64"/>
      </top>
      <bottom/>
      <diagonal/>
    </border>
    <border>
      <left/>
      <right style="hair">
        <color rgb="FF000000"/>
      </right>
      <top style="thin">
        <color indexed="64"/>
      </top>
      <bottom/>
      <diagonal/>
    </border>
    <border>
      <left style="hair">
        <color rgb="FF000000"/>
      </left>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right style="hair">
        <color rgb="FF000000"/>
      </right>
      <top style="thin">
        <color indexed="64"/>
      </top>
      <bottom style="hair">
        <color indexed="64"/>
      </bottom>
      <diagonal/>
    </border>
    <border>
      <left/>
      <right style="hair">
        <color rgb="FF000000"/>
      </right>
      <top style="hair">
        <color indexed="64"/>
      </top>
      <bottom style="hair">
        <color indexed="64"/>
      </bottom>
      <diagonal/>
    </border>
    <border>
      <left style="hair">
        <color rgb="FF000000"/>
      </left>
      <right style="thin">
        <color indexed="64"/>
      </right>
      <top style="hair">
        <color rgb="FF000000"/>
      </top>
      <bottom/>
      <diagonal/>
    </border>
    <border>
      <left/>
      <right style="hair">
        <color rgb="FF000000"/>
      </right>
      <top style="hair">
        <color indexed="64"/>
      </top>
      <bottom style="hair">
        <color rgb="FF000000"/>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hair">
        <color rgb="FF000000"/>
      </bottom>
      <diagonal/>
    </border>
    <border>
      <left/>
      <right style="hair">
        <color indexed="64"/>
      </right>
      <top style="thin">
        <color indexed="64"/>
      </top>
      <bottom/>
      <diagonal/>
    </border>
    <border>
      <left/>
      <right style="hair">
        <color indexed="64"/>
      </right>
      <top/>
      <bottom style="hair">
        <color rgb="FF000000"/>
      </bottom>
      <diagonal/>
    </border>
  </borders>
  <cellStyleXfs count="3">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225">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lignment vertical="center"/>
    </xf>
    <xf numFmtId="0" fontId="2" fillId="0" borderId="4" xfId="0" applyFont="1" applyBorder="1" applyAlignment="1">
      <alignment horizontal="left" vertical="center" wrapText="1"/>
    </xf>
    <xf numFmtId="0" fontId="2" fillId="0" borderId="3" xfId="0" applyFont="1" applyBorder="1">
      <alignment vertical="center"/>
    </xf>
    <xf numFmtId="0" fontId="3" fillId="0" borderId="4" xfId="0" applyFont="1" applyBorder="1" applyAlignment="1">
      <alignment horizontal="left" vertical="center" wrapText="1"/>
    </xf>
    <xf numFmtId="0" fontId="2" fillId="0" borderId="1" xfId="0" applyFont="1" applyBorder="1" applyAlignment="1">
      <alignment horizontal="center" vertical="center"/>
    </xf>
    <xf numFmtId="0" fontId="7" fillId="0" borderId="0" xfId="0" applyFont="1">
      <alignment vertical="center"/>
    </xf>
    <xf numFmtId="0" fontId="2"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6" fillId="0" borderId="0" xfId="0" applyFont="1">
      <alignment vertical="center"/>
    </xf>
    <xf numFmtId="0" fontId="12"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lignment vertical="center"/>
    </xf>
    <xf numFmtId="0" fontId="3" fillId="0" borderId="0" xfId="0" applyFont="1">
      <alignment vertical="center"/>
    </xf>
    <xf numFmtId="0" fontId="3" fillId="0" borderId="5" xfId="0" applyFont="1" applyBorder="1" applyAlignment="1">
      <alignment horizontal="left" vertical="center" shrinkToFit="1"/>
    </xf>
    <xf numFmtId="0" fontId="3" fillId="0" borderId="5" xfId="0" applyFont="1" applyBorder="1" applyAlignment="1">
      <alignment horizontal="justify" vertical="center" wrapText="1"/>
    </xf>
    <xf numFmtId="0" fontId="14" fillId="0" borderId="0" xfId="0" applyFont="1">
      <alignment vertical="center"/>
    </xf>
    <xf numFmtId="0" fontId="3" fillId="0" borderId="5" xfId="0" applyFont="1" applyBorder="1" applyAlignment="1">
      <alignment horizontal="right" vertical="center" wrapText="1"/>
    </xf>
    <xf numFmtId="9" fontId="3" fillId="0" borderId="5" xfId="0" applyNumberFormat="1" applyFont="1" applyBorder="1" applyAlignment="1">
      <alignment horizontal="center" vertical="center" wrapText="1"/>
    </xf>
    <xf numFmtId="0" fontId="3" fillId="0" borderId="7" xfId="0" applyFont="1" applyBorder="1" applyAlignment="1">
      <alignment horizontal="center" vertical="center" wrapText="1"/>
    </xf>
    <xf numFmtId="9" fontId="3" fillId="0" borderId="12" xfId="0" applyNumberFormat="1" applyFont="1" applyBorder="1" applyAlignment="1">
      <alignment horizontal="center" vertical="center" wrapText="1"/>
    </xf>
    <xf numFmtId="0" fontId="3" fillId="0" borderId="12" xfId="0" applyFont="1" applyBorder="1" applyAlignment="1">
      <alignment horizontal="right" vertical="center" shrinkToFit="1"/>
    </xf>
    <xf numFmtId="0" fontId="3" fillId="0" borderId="6" xfId="0" applyFont="1" applyBorder="1" applyAlignment="1">
      <alignment horizontal="justify" vertical="center" wrapText="1"/>
    </xf>
    <xf numFmtId="9" fontId="3" fillId="0" borderId="7" xfId="0" applyNumberFormat="1" applyFont="1" applyBorder="1" applyAlignment="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justify" vertical="center" wrapText="1"/>
    </xf>
    <xf numFmtId="0" fontId="3" fillId="0" borderId="10" xfId="0" applyFont="1" applyBorder="1" applyAlignment="1">
      <alignment horizontal="right"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38" fontId="2" fillId="0" borderId="12" xfId="1" applyFont="1" applyBorder="1">
      <alignment vertical="center"/>
    </xf>
    <xf numFmtId="38" fontId="2" fillId="0" borderId="13" xfId="1" applyFont="1" applyBorder="1">
      <alignment vertical="center"/>
    </xf>
    <xf numFmtId="0" fontId="2" fillId="0" borderId="16" xfId="0" applyFont="1" applyBorder="1">
      <alignment vertical="center"/>
    </xf>
    <xf numFmtId="0" fontId="2" fillId="0" borderId="14" xfId="0" applyFont="1" applyBorder="1">
      <alignment vertical="center"/>
    </xf>
    <xf numFmtId="0" fontId="13" fillId="0" borderId="0" xfId="0" applyFont="1">
      <alignment vertical="center"/>
    </xf>
    <xf numFmtId="38" fontId="3" fillId="0" borderId="10" xfId="1" applyFont="1" applyBorder="1" applyAlignment="1">
      <alignment horizontal="right" vertical="center" wrapText="1"/>
    </xf>
    <xf numFmtId="38" fontId="3" fillId="0" borderId="5" xfId="1" applyFont="1" applyBorder="1" applyAlignment="1">
      <alignment horizontal="right" vertical="center" wrapText="1"/>
    </xf>
    <xf numFmtId="38" fontId="3" fillId="0" borderId="7" xfId="1" applyFont="1" applyBorder="1" applyAlignment="1">
      <alignment horizontal="right" vertical="center" wrapText="1"/>
    </xf>
    <xf numFmtId="38" fontId="3" fillId="0" borderId="8" xfId="1" applyFont="1" applyBorder="1" applyAlignment="1">
      <alignment horizontal="right" vertical="center" wrapText="1"/>
    </xf>
    <xf numFmtId="49" fontId="3" fillId="0" borderId="0" xfId="0" applyNumberFormat="1" applyFont="1" applyAlignment="1">
      <alignment horizontal="center" vertical="center"/>
    </xf>
    <xf numFmtId="0" fontId="3" fillId="0" borderId="20" xfId="0" applyFont="1" applyBorder="1" applyAlignment="1">
      <alignment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5" xfId="0" applyFont="1" applyBorder="1" applyAlignment="1">
      <alignment vertical="center" wrapText="1"/>
    </xf>
    <xf numFmtId="9" fontId="3" fillId="0" borderId="17" xfId="0" applyNumberFormat="1" applyFont="1" applyBorder="1" applyAlignment="1">
      <alignment vertical="center" wrapText="1"/>
    </xf>
    <xf numFmtId="0" fontId="3" fillId="0" borderId="29" xfId="0" applyFont="1" applyBorder="1" applyAlignment="1">
      <alignment horizontal="left" vertical="center" wrapText="1"/>
    </xf>
    <xf numFmtId="0" fontId="2" fillId="0" borderId="7" xfId="0" applyFont="1" applyBorder="1" applyAlignment="1">
      <alignment horizontal="right" vertical="center" wrapText="1"/>
    </xf>
    <xf numFmtId="9" fontId="3" fillId="0" borderId="20" xfId="0" applyNumberFormat="1" applyFont="1" applyBorder="1" applyAlignment="1">
      <alignment vertical="center" wrapText="1"/>
    </xf>
    <xf numFmtId="0" fontId="3" fillId="0" borderId="25"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center" vertical="center" wrapText="1"/>
    </xf>
    <xf numFmtId="177" fontId="3" fillId="0" borderId="17" xfId="0" applyNumberFormat="1" applyFont="1" applyBorder="1" applyAlignment="1">
      <alignment horizontal="right" vertical="center" wrapText="1"/>
    </xf>
    <xf numFmtId="0" fontId="3" fillId="0" borderId="30" xfId="0" applyFont="1" applyBorder="1" applyAlignment="1">
      <alignment horizontal="left" vertical="center" wrapText="1"/>
    </xf>
    <xf numFmtId="177" fontId="3" fillId="0" borderId="20" xfId="0" applyNumberFormat="1" applyFont="1" applyBorder="1" applyAlignment="1">
      <alignment horizontal="right" vertical="center" wrapText="1"/>
    </xf>
    <xf numFmtId="0" fontId="3" fillId="0" borderId="31" xfId="0" applyFont="1" applyBorder="1" applyAlignment="1">
      <alignment horizontal="left" vertical="center" wrapText="1"/>
    </xf>
    <xf numFmtId="38" fontId="3" fillId="0" borderId="23" xfId="1" applyFont="1" applyBorder="1" applyAlignment="1">
      <alignment horizontal="right" vertical="center" wrapText="1"/>
    </xf>
    <xf numFmtId="38" fontId="3" fillId="0" borderId="32" xfId="1" applyFont="1" applyBorder="1" applyAlignment="1">
      <alignment horizontal="right" vertical="center" wrapText="1"/>
    </xf>
    <xf numFmtId="38" fontId="3" fillId="0" borderId="23" xfId="1" applyFont="1" applyBorder="1" applyAlignment="1">
      <alignment vertical="center" wrapText="1"/>
    </xf>
    <xf numFmtId="38" fontId="3" fillId="0" borderId="32" xfId="1" applyFont="1" applyBorder="1" applyAlignment="1">
      <alignment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20" xfId="0" applyFont="1" applyBorder="1" applyAlignment="1">
      <alignment horizontal="left" vertical="center" wrapText="1"/>
    </xf>
    <xf numFmtId="0" fontId="3" fillId="0" borderId="15" xfId="0" applyFont="1" applyBorder="1" applyAlignment="1">
      <alignment horizontal="left" vertical="center" wrapText="1"/>
    </xf>
    <xf numFmtId="0" fontId="2" fillId="0" borderId="34" xfId="0" applyFont="1" applyBorder="1">
      <alignment vertical="center"/>
    </xf>
    <xf numFmtId="176" fontId="3" fillId="0" borderId="3" xfId="0" applyNumberFormat="1" applyFont="1" applyBorder="1" applyAlignment="1">
      <alignment horizontal="right" vertical="center" wrapText="1"/>
    </xf>
    <xf numFmtId="0" fontId="3" fillId="0" borderId="2" xfId="0" applyFont="1"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16" fillId="0" borderId="0" xfId="0" applyFont="1">
      <alignment vertical="center"/>
    </xf>
    <xf numFmtId="0" fontId="3" fillId="0" borderId="16" xfId="0" applyFont="1" applyBorder="1">
      <alignment vertical="center"/>
    </xf>
    <xf numFmtId="0" fontId="3" fillId="0" borderId="14" xfId="0" applyFont="1" applyBorder="1">
      <alignment vertical="center"/>
    </xf>
    <xf numFmtId="38" fontId="3" fillId="0" borderId="12" xfId="1" applyFont="1" applyBorder="1">
      <alignment vertical="center"/>
    </xf>
    <xf numFmtId="38" fontId="3" fillId="0" borderId="13" xfId="1" applyFont="1" applyBorder="1">
      <alignment vertical="center"/>
    </xf>
    <xf numFmtId="0" fontId="12" fillId="0" borderId="0" xfId="0" applyFont="1">
      <alignment vertical="center"/>
    </xf>
    <xf numFmtId="0" fontId="8" fillId="0" borderId="0" xfId="0" applyFont="1">
      <alignment vertical="center"/>
    </xf>
    <xf numFmtId="49" fontId="4" fillId="0" borderId="0" xfId="0" applyNumberFormat="1" applyFont="1" applyAlignment="1">
      <alignment horizontal="left"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38" fontId="3" fillId="0" borderId="0" xfId="1" applyFont="1" applyBorder="1" applyAlignment="1">
      <alignment horizontal="right" vertical="center" wrapText="1"/>
    </xf>
    <xf numFmtId="38" fontId="3" fillId="0" borderId="0" xfId="1" applyFont="1" applyBorder="1" applyAlignment="1">
      <alignment vertical="center" wrapText="1"/>
    </xf>
    <xf numFmtId="38" fontId="3" fillId="0" borderId="0" xfId="1" applyFont="1" applyBorder="1">
      <alignment vertical="center"/>
    </xf>
    <xf numFmtId="177" fontId="17" fillId="0" borderId="20" xfId="0" applyNumberFormat="1" applyFont="1" applyBorder="1" applyAlignment="1">
      <alignment horizontal="right" vertical="center" wrapText="1"/>
    </xf>
    <xf numFmtId="177" fontId="17" fillId="0" borderId="17" xfId="0" applyNumberFormat="1" applyFont="1" applyBorder="1" applyAlignment="1">
      <alignment horizontal="right" vertical="center" wrapText="1"/>
    </xf>
    <xf numFmtId="0" fontId="17" fillId="0" borderId="17" xfId="0" applyFont="1"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justify" vertical="center"/>
    </xf>
    <xf numFmtId="0" fontId="3" fillId="0" borderId="34" xfId="0" applyFont="1" applyBorder="1">
      <alignment vertical="center"/>
    </xf>
    <xf numFmtId="0" fontId="3" fillId="0" borderId="3" xfId="0" applyFont="1" applyBorder="1">
      <alignment vertical="center"/>
    </xf>
    <xf numFmtId="0" fontId="18" fillId="0" borderId="0" xfId="0" applyFont="1" applyAlignment="1">
      <alignment horizontal="left" vertical="center"/>
    </xf>
    <xf numFmtId="0" fontId="18" fillId="0" borderId="0" xfId="0" applyFont="1">
      <alignment vertical="center"/>
    </xf>
    <xf numFmtId="0" fontId="19"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49" fontId="20" fillId="0" borderId="0" xfId="0" applyNumberFormat="1" applyFont="1" applyAlignment="1">
      <alignment horizontal="left" vertical="center"/>
    </xf>
    <xf numFmtId="38" fontId="3" fillId="0" borderId="12" xfId="1" applyFont="1" applyBorder="1" applyAlignment="1">
      <alignment horizontal="right" vertical="center" wrapText="1"/>
    </xf>
    <xf numFmtId="38" fontId="3" fillId="0" borderId="13" xfId="1" applyFont="1" applyBorder="1" applyAlignment="1">
      <alignment horizontal="right" vertical="center" wrapText="1"/>
    </xf>
    <xf numFmtId="9" fontId="3" fillId="0" borderId="5" xfId="2" applyFont="1" applyBorder="1" applyAlignment="1">
      <alignment horizontal="center" vertical="center" wrapText="1"/>
    </xf>
    <xf numFmtId="9" fontId="3" fillId="0" borderId="12" xfId="2" applyFont="1" applyBorder="1" applyAlignment="1">
      <alignment horizontal="center" vertical="center" wrapText="1"/>
    </xf>
    <xf numFmtId="38" fontId="3" fillId="0" borderId="5" xfId="1" applyFont="1" applyFill="1" applyBorder="1" applyAlignment="1">
      <alignment horizontal="right" vertical="center" wrapText="1"/>
    </xf>
    <xf numFmtId="38" fontId="3" fillId="0" borderId="24" xfId="1" applyFont="1" applyBorder="1" applyAlignment="1">
      <alignment vertical="center" wrapText="1"/>
    </xf>
    <xf numFmtId="38" fontId="3" fillId="0" borderId="25" xfId="1" applyFont="1" applyBorder="1" applyAlignment="1">
      <alignment vertical="center" wrapText="1"/>
    </xf>
    <xf numFmtId="38" fontId="3" fillId="0" borderId="28" xfId="1" applyFont="1" applyBorder="1" applyAlignment="1">
      <alignment vertical="center" wrapText="1"/>
    </xf>
    <xf numFmtId="38" fontId="3" fillId="0" borderId="29" xfId="1" applyFont="1" applyBorder="1" applyAlignment="1">
      <alignment vertical="center" wrapText="1"/>
    </xf>
    <xf numFmtId="38" fontId="3" fillId="0" borderId="16" xfId="1" applyFont="1" applyBorder="1" applyAlignment="1">
      <alignment vertical="center" wrapText="1"/>
    </xf>
    <xf numFmtId="38" fontId="3" fillId="0" borderId="14" xfId="1" applyFont="1" applyBorder="1" applyAlignment="1">
      <alignment vertical="center" wrapText="1"/>
    </xf>
    <xf numFmtId="38" fontId="3" fillId="0" borderId="7" xfId="1" applyFont="1" applyFill="1" applyBorder="1" applyAlignment="1">
      <alignment horizontal="right" vertical="center" wrapText="1"/>
    </xf>
    <xf numFmtId="38" fontId="3" fillId="0" borderId="23" xfId="1" applyFont="1" applyFill="1" applyBorder="1" applyAlignment="1">
      <alignment horizontal="right" vertical="center" wrapText="1"/>
    </xf>
    <xf numFmtId="38" fontId="3" fillId="0" borderId="23" xfId="1" applyFont="1" applyFill="1" applyBorder="1" applyAlignment="1">
      <alignment vertical="center" wrapText="1"/>
    </xf>
    <xf numFmtId="0" fontId="3" fillId="0" borderId="29" xfId="0" applyFont="1" applyBorder="1" applyAlignment="1">
      <alignment vertical="center" wrapText="1"/>
    </xf>
    <xf numFmtId="0" fontId="3" fillId="0" borderId="25" xfId="0" applyFont="1" applyBorder="1" applyAlignment="1">
      <alignment vertical="center" wrapText="1"/>
    </xf>
    <xf numFmtId="0" fontId="3" fillId="0" borderId="14" xfId="0" applyFont="1" applyBorder="1" applyAlignment="1">
      <alignment vertical="center" wrapText="1"/>
    </xf>
    <xf numFmtId="0" fontId="3" fillId="0" borderId="28" xfId="0" applyFont="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wrapText="1"/>
    </xf>
    <xf numFmtId="0" fontId="3" fillId="0" borderId="7" xfId="1" applyNumberFormat="1" applyFont="1" applyBorder="1" applyAlignment="1">
      <alignment horizontal="right" vertical="center" wrapText="1"/>
    </xf>
    <xf numFmtId="0" fontId="17" fillId="0" borderId="4" xfId="0" applyFont="1" applyBorder="1" applyAlignment="1">
      <alignment horizontal="left" vertical="center" wrapText="1"/>
    </xf>
    <xf numFmtId="0" fontId="9"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2" fillId="0" borderId="2" xfId="0" applyFont="1" applyBorder="1" applyAlignment="1">
      <alignment horizontal="left" vertical="center" wrapText="1"/>
    </xf>
    <xf numFmtId="0" fontId="7" fillId="0" borderId="0" xfId="0" applyFo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lignment vertical="center"/>
    </xf>
    <xf numFmtId="0" fontId="7" fillId="0" borderId="0" xfId="0" applyFont="1" applyAlignment="1">
      <alignment horizontal="left" vertical="center"/>
    </xf>
    <xf numFmtId="3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3" fillId="0" borderId="0" xfId="0" applyFont="1" applyAlignment="1">
      <alignment vertical="center" wrapText="1"/>
    </xf>
    <xf numFmtId="9" fontId="3" fillId="0" borderId="5"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12"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12" xfId="0" applyFont="1" applyBorder="1" applyAlignment="1">
      <alignment vertical="center" wrapText="1"/>
    </xf>
    <xf numFmtId="0" fontId="3" fillId="0" borderId="12" xfId="0" applyFont="1" applyBorder="1" applyAlignment="1">
      <alignment horizontal="left"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left" vertical="center"/>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3" fillId="0" borderId="0" xfId="0" applyFont="1" applyAlignment="1">
      <alignment horizontal="center" vertical="center"/>
    </xf>
    <xf numFmtId="0" fontId="15"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0" xfId="0" applyFont="1">
      <alignment vertical="center"/>
    </xf>
    <xf numFmtId="0" fontId="18"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0" xfId="0" applyFont="1" applyAlignment="1">
      <alignment horizontal="lef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0" xfId="0" applyFont="1">
      <alignment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6" xfId="0" applyFont="1" applyBorder="1" applyAlignment="1">
      <alignment horizontal="center" vertical="center" wrapText="1"/>
    </xf>
    <xf numFmtId="9" fontId="3" fillId="0" borderId="24" xfId="0" applyNumberFormat="1" applyFont="1" applyBorder="1" applyAlignment="1">
      <alignment horizontal="right" vertical="center" wrapText="1"/>
    </xf>
    <xf numFmtId="9" fontId="3" fillId="0" borderId="25" xfId="0" applyNumberFormat="1" applyFont="1" applyBorder="1" applyAlignment="1">
      <alignment horizontal="right" vertical="center" wrapText="1"/>
    </xf>
    <xf numFmtId="9" fontId="3" fillId="0" borderId="28" xfId="0" applyNumberFormat="1" applyFont="1" applyBorder="1" applyAlignment="1">
      <alignment horizontal="right" vertical="center" wrapText="1"/>
    </xf>
    <xf numFmtId="9" fontId="3" fillId="0" borderId="29" xfId="0" applyNumberFormat="1" applyFont="1" applyBorder="1" applyAlignment="1">
      <alignment horizontal="right" vertical="center" wrapText="1"/>
    </xf>
    <xf numFmtId="0" fontId="3" fillId="0" borderId="24" xfId="0" applyFont="1" applyBorder="1" applyAlignment="1">
      <alignment horizontal="right" vertical="center" wrapText="1"/>
    </xf>
    <xf numFmtId="0" fontId="3" fillId="0" borderId="25" xfId="0" applyFont="1" applyBorder="1" applyAlignment="1">
      <alignment horizontal="right" vertical="center" wrapText="1"/>
    </xf>
    <xf numFmtId="0" fontId="3" fillId="0" borderId="16" xfId="0" applyFont="1" applyBorder="1" applyAlignment="1">
      <alignment horizontal="right" vertical="center" wrapText="1"/>
    </xf>
    <xf numFmtId="0" fontId="3" fillId="0" borderId="14" xfId="0" applyFont="1" applyBorder="1" applyAlignment="1">
      <alignment horizontal="right" vertical="center" wrapText="1"/>
    </xf>
    <xf numFmtId="0" fontId="17" fillId="0" borderId="17" xfId="0" applyFont="1" applyBorder="1" applyAlignment="1">
      <alignment horizontal="center" vertical="center" wrapText="1"/>
    </xf>
    <xf numFmtId="0" fontId="2" fillId="0" borderId="0" xfId="0" applyFont="1" applyAlignment="1">
      <alignment vertical="center" wrapText="1"/>
    </xf>
    <xf numFmtId="0" fontId="11"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488950</xdr:colOff>
          <xdr:row>2</xdr:row>
          <xdr:rowOff>12700</xdr:rowOff>
        </xdr:from>
        <xdr:to>
          <xdr:col>37</xdr:col>
          <xdr:colOff>450850</xdr:colOff>
          <xdr:row>60</xdr:row>
          <xdr:rowOff>88900</xdr:rowOff>
        </xdr:to>
        <xdr:pic>
          <xdr:nvPicPr>
            <xdr:cNvPr id="2" name="図 1">
              <a:extLst>
                <a:ext uri="{FF2B5EF4-FFF2-40B4-BE49-F238E27FC236}">
                  <a16:creationId xmlns:a16="http://schemas.microsoft.com/office/drawing/2014/main" id="{EC092861-A35D-8068-4577-DC56BD58E488}"/>
                </a:ext>
              </a:extLst>
            </xdr:cNvPr>
            <xdr:cNvPicPr>
              <a:picLocks noChangeAspect="1" noChangeArrowheads="1"/>
              <a:extLst>
                <a:ext uri="{84589F7E-364E-4C9E-8A38-B11213B215E9}">
                  <a14:cameraTool cellRange="$A$2:$Q$60" spid="_x0000_s1077"/>
                </a:ext>
              </a:extLst>
            </xdr:cNvPicPr>
          </xdr:nvPicPr>
          <xdr:blipFill>
            <a:blip xmlns:r="http://schemas.openxmlformats.org/officeDocument/2006/relationships" r:embed="rId1"/>
            <a:srcRect/>
            <a:stretch>
              <a:fillRect/>
            </a:stretch>
          </xdr:blipFill>
          <xdr:spPr bwMode="auto">
            <a:xfrm>
              <a:off x="12522200" y="330200"/>
              <a:ext cx="10248900" cy="112776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590550</xdr:colOff>
      <xdr:row>48</xdr:row>
      <xdr:rowOff>104775</xdr:rowOff>
    </xdr:to>
    <xdr:pic>
      <xdr:nvPicPr>
        <xdr:cNvPr id="3" name="図 2">
          <a:extLst>
            <a:ext uri="{FF2B5EF4-FFF2-40B4-BE49-F238E27FC236}">
              <a16:creationId xmlns:a16="http://schemas.microsoft.com/office/drawing/2014/main" id="{B15A79CD-A0B3-BD8A-A548-F2D9123F0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38125"/>
          <a:ext cx="10191750" cy="1129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9C7D-74BA-4936-9458-1B2BB5E9FE9B}">
  <sheetPr>
    <tabColor theme="7" tint="0.59999389629810485"/>
  </sheetPr>
  <dimension ref="B2:S75"/>
  <sheetViews>
    <sheetView showGridLines="0" tabSelected="1" view="pageBreakPreview" zoomScaleNormal="100" zoomScaleSheetLayoutView="100" workbookViewId="0">
      <selection activeCell="Q12" sqref="Q12"/>
    </sheetView>
  </sheetViews>
  <sheetFormatPr defaultColWidth="9" defaultRowHeight="12.5" x14ac:dyDescent="0.55000000000000004"/>
  <cols>
    <col min="1" max="1" width="1.33203125" style="2" customWidth="1"/>
    <col min="2" max="16384" width="9" style="2"/>
  </cols>
  <sheetData>
    <row r="2" spans="2:10" s="19" customFormat="1" ht="11" x14ac:dyDescent="0.55000000000000004">
      <c r="B2" s="19" t="s">
        <v>100</v>
      </c>
    </row>
    <row r="3" spans="2:10" x14ac:dyDescent="0.55000000000000004">
      <c r="B3" s="1"/>
    </row>
    <row r="4" spans="2:10" ht="15.75" customHeight="1" x14ac:dyDescent="0.55000000000000004">
      <c r="B4" s="139" t="s">
        <v>0</v>
      </c>
      <c r="C4" s="139"/>
      <c r="D4" s="139"/>
      <c r="E4" s="139"/>
      <c r="F4" s="139"/>
      <c r="G4" s="139"/>
      <c r="H4" s="139"/>
      <c r="I4" s="139"/>
      <c r="J4" s="139"/>
    </row>
    <row r="5" spans="2:10" ht="18" customHeight="1" x14ac:dyDescent="0.55000000000000004">
      <c r="B5" s="140" t="s">
        <v>1</v>
      </c>
      <c r="C5" s="140"/>
      <c r="D5" s="140"/>
      <c r="E5" s="140"/>
      <c r="F5" s="140"/>
      <c r="G5" s="140"/>
      <c r="H5" s="140"/>
      <c r="I5" s="140"/>
      <c r="J5" s="140"/>
    </row>
    <row r="6" spans="2:10" x14ac:dyDescent="0.55000000000000004">
      <c r="B6" s="3"/>
    </row>
    <row r="7" spans="2:10" x14ac:dyDescent="0.55000000000000004">
      <c r="B7" s="141" t="s">
        <v>2</v>
      </c>
      <c r="C7" s="141"/>
      <c r="D7" s="141"/>
      <c r="E7" s="141"/>
      <c r="F7" s="141"/>
      <c r="G7" s="141"/>
      <c r="H7" s="141"/>
      <c r="I7" s="141"/>
      <c r="J7" s="141"/>
    </row>
    <row r="8" spans="2:10" x14ac:dyDescent="0.55000000000000004">
      <c r="B8" s="4"/>
      <c r="C8" s="4"/>
      <c r="D8" s="4"/>
      <c r="E8" s="4"/>
      <c r="F8" s="4"/>
      <c r="G8" s="4"/>
      <c r="H8" s="4"/>
      <c r="I8" s="4"/>
      <c r="J8" s="4"/>
    </row>
    <row r="9" spans="2:10" x14ac:dyDescent="0.55000000000000004">
      <c r="B9" s="4"/>
      <c r="C9" s="4"/>
      <c r="D9" s="4"/>
      <c r="E9" s="4"/>
      <c r="F9" s="4"/>
      <c r="G9" s="4"/>
      <c r="H9" s="4"/>
      <c r="I9" s="4"/>
      <c r="J9" s="4"/>
    </row>
    <row r="10" spans="2:10" x14ac:dyDescent="0.55000000000000004">
      <c r="B10" s="2" t="s">
        <v>50</v>
      </c>
      <c r="E10" s="2" t="s">
        <v>51</v>
      </c>
    </row>
    <row r="11" spans="2:10" x14ac:dyDescent="0.55000000000000004">
      <c r="B11" s="4"/>
    </row>
    <row r="12" spans="2:10" x14ac:dyDescent="0.55000000000000004">
      <c r="B12" s="2" t="s">
        <v>20</v>
      </c>
    </row>
    <row r="13" spans="2:10" ht="16.399999999999999" customHeight="1" x14ac:dyDescent="0.55000000000000004">
      <c r="B13" s="2" t="s">
        <v>21</v>
      </c>
      <c r="E13" s="2" t="s">
        <v>25</v>
      </c>
      <c r="G13" s="22"/>
      <c r="H13" s="22"/>
      <c r="I13" s="22"/>
    </row>
    <row r="14" spans="2:10" ht="16.399999999999999" customHeight="1" x14ac:dyDescent="0.55000000000000004">
      <c r="B14" s="2" t="s">
        <v>22</v>
      </c>
      <c r="E14" s="2" t="s">
        <v>24</v>
      </c>
      <c r="G14" s="77"/>
      <c r="H14" s="77"/>
      <c r="I14" s="77"/>
    </row>
    <row r="15" spans="2:10" ht="16.399999999999999" customHeight="1" x14ac:dyDescent="0.55000000000000004">
      <c r="B15" s="1"/>
      <c r="E15" s="2" t="s">
        <v>23</v>
      </c>
      <c r="G15" s="77"/>
      <c r="H15" s="77"/>
      <c r="I15" s="77"/>
    </row>
    <row r="16" spans="2:10" x14ac:dyDescent="0.55000000000000004">
      <c r="B16" s="1"/>
    </row>
    <row r="17" spans="2:19" ht="165.75" customHeight="1" x14ac:dyDescent="0.55000000000000004">
      <c r="B17" s="147" t="s">
        <v>83</v>
      </c>
      <c r="C17" s="147"/>
      <c r="D17" s="147"/>
      <c r="E17" s="147"/>
      <c r="F17" s="147"/>
      <c r="G17" s="147"/>
      <c r="H17" s="147"/>
      <c r="I17" s="147"/>
      <c r="J17" s="147"/>
      <c r="K17" s="8"/>
      <c r="L17" s="8"/>
      <c r="M17" s="8"/>
      <c r="N17" s="8"/>
      <c r="O17" s="8"/>
      <c r="P17" s="8"/>
      <c r="Q17" s="8"/>
      <c r="R17" s="8"/>
      <c r="S17" s="8"/>
    </row>
    <row r="18" spans="2:19" ht="15.75" customHeight="1" x14ac:dyDescent="0.55000000000000004">
      <c r="B18" s="15"/>
      <c r="C18" s="15"/>
      <c r="D18" s="15"/>
      <c r="E18" s="15"/>
      <c r="F18" s="15"/>
      <c r="G18" s="15"/>
      <c r="H18" s="15"/>
      <c r="I18" s="15"/>
      <c r="J18" s="15"/>
    </row>
    <row r="19" spans="2:19" ht="15.75" customHeight="1" x14ac:dyDescent="0.55000000000000004"/>
    <row r="20" spans="2:19" ht="15.75" customHeight="1" x14ac:dyDescent="0.55000000000000004"/>
    <row r="21" spans="2:19" ht="15.75" customHeight="1" x14ac:dyDescent="0.55000000000000004"/>
    <row r="22" spans="2:19" ht="15.75" customHeight="1" x14ac:dyDescent="0.55000000000000004"/>
    <row r="23" spans="2:19" ht="15.75" customHeight="1" x14ac:dyDescent="0.55000000000000004"/>
    <row r="24" spans="2:19" ht="15.75" customHeight="1" x14ac:dyDescent="0.55000000000000004">
      <c r="B24" s="1"/>
    </row>
    <row r="25" spans="2:19" ht="15.75" customHeight="1" x14ac:dyDescent="0.55000000000000004">
      <c r="B25" s="1"/>
    </row>
    <row r="26" spans="2:19" ht="15.75" customHeight="1" x14ac:dyDescent="0.55000000000000004">
      <c r="B26" s="1"/>
    </row>
    <row r="27" spans="2:19" x14ac:dyDescent="0.55000000000000004">
      <c r="B27" s="140"/>
      <c r="C27" s="140"/>
      <c r="D27" s="140"/>
      <c r="E27" s="140"/>
      <c r="F27" s="140"/>
      <c r="G27" s="140"/>
      <c r="H27" s="140"/>
      <c r="I27" s="140"/>
      <c r="J27" s="140"/>
    </row>
    <row r="28" spans="2:19" x14ac:dyDescent="0.55000000000000004">
      <c r="B28" s="1"/>
    </row>
    <row r="29" spans="2:19" ht="21.75" customHeight="1" x14ac:dyDescent="0.55000000000000004">
      <c r="B29" s="143" t="s">
        <v>27</v>
      </c>
      <c r="C29" s="143"/>
      <c r="D29" s="9"/>
    </row>
    <row r="30" spans="2:19" ht="21.75" customHeight="1" x14ac:dyDescent="0.55000000000000004">
      <c r="B30" s="14" t="s">
        <v>28</v>
      </c>
      <c r="C30" s="14"/>
      <c r="D30" s="2" t="s">
        <v>26</v>
      </c>
    </row>
    <row r="31" spans="2:19" ht="21.75" customHeight="1" x14ac:dyDescent="0.55000000000000004">
      <c r="D31" s="23" t="s">
        <v>88</v>
      </c>
    </row>
    <row r="33" spans="2:10" ht="21.75" customHeight="1" x14ac:dyDescent="0.55000000000000004">
      <c r="B33" s="143" t="s">
        <v>46</v>
      </c>
      <c r="C33" s="143"/>
      <c r="D33" s="143"/>
      <c r="E33" s="143"/>
      <c r="F33" s="143"/>
      <c r="G33" s="143"/>
      <c r="H33" s="143"/>
      <c r="I33" s="143"/>
      <c r="J33" s="143"/>
    </row>
    <row r="34" spans="2:10" ht="29.25" customHeight="1" x14ac:dyDescent="0.55000000000000004">
      <c r="B34" s="144" t="s">
        <v>3</v>
      </c>
      <c r="C34" s="144"/>
      <c r="D34" s="144"/>
      <c r="E34" s="145" t="s">
        <v>87</v>
      </c>
      <c r="F34" s="146"/>
      <c r="G34" s="144" t="s">
        <v>5</v>
      </c>
      <c r="H34" s="144"/>
      <c r="I34" s="144" t="s">
        <v>6</v>
      </c>
      <c r="J34" s="144"/>
    </row>
    <row r="35" spans="2:10" ht="20.25" customHeight="1" x14ac:dyDescent="0.55000000000000004">
      <c r="B35" s="142" t="s">
        <v>29</v>
      </c>
      <c r="C35" s="142"/>
      <c r="D35" s="142"/>
      <c r="E35" s="145" t="s">
        <v>7</v>
      </c>
      <c r="F35" s="146"/>
      <c r="G35" s="78">
        <v>13.3</v>
      </c>
      <c r="H35" s="12" t="s">
        <v>67</v>
      </c>
      <c r="I35" s="11"/>
      <c r="J35" s="10" t="s">
        <v>68</v>
      </c>
    </row>
    <row r="36" spans="2:10" ht="20.25" customHeight="1" x14ac:dyDescent="0.55000000000000004">
      <c r="B36" s="142"/>
      <c r="C36" s="142"/>
      <c r="D36" s="142"/>
      <c r="E36" s="145" t="s">
        <v>8</v>
      </c>
      <c r="F36" s="146"/>
      <c r="G36" s="78">
        <v>14.1</v>
      </c>
      <c r="H36" s="12" t="s">
        <v>67</v>
      </c>
      <c r="I36" s="11"/>
      <c r="J36" s="10" t="s">
        <v>68</v>
      </c>
    </row>
    <row r="37" spans="2:10" ht="20.25" customHeight="1" x14ac:dyDescent="0.55000000000000004">
      <c r="B37" s="142"/>
      <c r="C37" s="142"/>
      <c r="D37" s="142"/>
      <c r="E37" s="145" t="s">
        <v>9</v>
      </c>
      <c r="F37" s="146"/>
      <c r="G37" s="78">
        <v>17.3</v>
      </c>
      <c r="H37" s="12" t="s">
        <v>101</v>
      </c>
      <c r="I37" s="11"/>
      <c r="J37" s="138" t="s">
        <v>10</v>
      </c>
    </row>
    <row r="38" spans="2:10" ht="20.25" customHeight="1" x14ac:dyDescent="0.55000000000000004">
      <c r="B38" s="142"/>
      <c r="C38" s="142"/>
      <c r="D38" s="142"/>
      <c r="E38" s="145" t="s">
        <v>11</v>
      </c>
      <c r="F38" s="146"/>
      <c r="G38" s="78">
        <v>8.6999999999999993</v>
      </c>
      <c r="H38" s="12" t="s">
        <v>70</v>
      </c>
      <c r="I38" s="11"/>
      <c r="J38" s="10" t="s">
        <v>12</v>
      </c>
    </row>
    <row r="39" spans="2:10" ht="20.25" customHeight="1" x14ac:dyDescent="0.55000000000000004">
      <c r="B39" s="142" t="s">
        <v>30</v>
      </c>
      <c r="C39" s="142"/>
      <c r="D39" s="142"/>
      <c r="E39" s="145" t="s">
        <v>7</v>
      </c>
      <c r="F39" s="146"/>
      <c r="G39" s="78">
        <v>26.7</v>
      </c>
      <c r="H39" s="12" t="s">
        <v>67</v>
      </c>
      <c r="I39" s="11"/>
      <c r="J39" s="10" t="s">
        <v>68</v>
      </c>
    </row>
    <row r="40" spans="2:10" ht="20.25" customHeight="1" x14ac:dyDescent="0.55000000000000004">
      <c r="B40" s="142"/>
      <c r="C40" s="142"/>
      <c r="D40" s="142"/>
      <c r="E40" s="145" t="s">
        <v>8</v>
      </c>
      <c r="F40" s="146"/>
      <c r="G40" s="78">
        <v>28.3</v>
      </c>
      <c r="H40" s="12" t="s">
        <v>67</v>
      </c>
      <c r="I40" s="11"/>
      <c r="J40" s="10" t="s">
        <v>68</v>
      </c>
    </row>
    <row r="41" spans="2:10" ht="20.25" customHeight="1" x14ac:dyDescent="0.55000000000000004">
      <c r="B41" s="142"/>
      <c r="C41" s="142"/>
      <c r="D41" s="142"/>
      <c r="E41" s="145" t="s">
        <v>9</v>
      </c>
      <c r="F41" s="146"/>
      <c r="G41" s="78">
        <v>34.700000000000003</v>
      </c>
      <c r="H41" s="12" t="s">
        <v>101</v>
      </c>
      <c r="I41" s="11"/>
      <c r="J41" s="138" t="s">
        <v>10</v>
      </c>
    </row>
    <row r="42" spans="2:10" ht="20.25" customHeight="1" x14ac:dyDescent="0.55000000000000004">
      <c r="B42" s="142"/>
      <c r="C42" s="142"/>
      <c r="D42" s="142"/>
      <c r="E42" s="145" t="s">
        <v>11</v>
      </c>
      <c r="F42" s="146"/>
      <c r="G42" s="78">
        <v>17.5</v>
      </c>
      <c r="H42" s="12" t="s">
        <v>70</v>
      </c>
      <c r="I42" s="11"/>
      <c r="J42" s="10" t="s">
        <v>12</v>
      </c>
    </row>
    <row r="43" spans="2:10" ht="20.25" customHeight="1" x14ac:dyDescent="0.55000000000000004">
      <c r="B43" s="142" t="s">
        <v>31</v>
      </c>
      <c r="C43" s="142"/>
      <c r="D43" s="142"/>
      <c r="E43" s="145" t="s">
        <v>7</v>
      </c>
      <c r="F43" s="146"/>
      <c r="G43" s="78">
        <v>44.5</v>
      </c>
      <c r="H43" s="12" t="s">
        <v>67</v>
      </c>
      <c r="I43" s="11"/>
      <c r="J43" s="10" t="s">
        <v>68</v>
      </c>
    </row>
    <row r="44" spans="2:10" ht="20.25" customHeight="1" x14ac:dyDescent="0.55000000000000004">
      <c r="B44" s="142"/>
      <c r="C44" s="142"/>
      <c r="D44" s="142"/>
      <c r="E44" s="145" t="s">
        <v>8</v>
      </c>
      <c r="F44" s="146"/>
      <c r="G44" s="78">
        <v>47.1</v>
      </c>
      <c r="H44" s="12" t="s">
        <v>67</v>
      </c>
      <c r="I44" s="11"/>
      <c r="J44" s="10" t="s">
        <v>68</v>
      </c>
    </row>
    <row r="45" spans="2:10" ht="20.25" customHeight="1" x14ac:dyDescent="0.55000000000000004">
      <c r="B45" s="142"/>
      <c r="C45" s="142"/>
      <c r="D45" s="142"/>
      <c r="E45" s="145" t="s">
        <v>9</v>
      </c>
      <c r="F45" s="146"/>
      <c r="G45" s="78">
        <v>57.8</v>
      </c>
      <c r="H45" s="12" t="s">
        <v>101</v>
      </c>
      <c r="I45" s="11"/>
      <c r="J45" s="138" t="s">
        <v>10</v>
      </c>
    </row>
    <row r="46" spans="2:10" ht="20.25" customHeight="1" x14ac:dyDescent="0.55000000000000004">
      <c r="B46" s="142"/>
      <c r="C46" s="142"/>
      <c r="D46" s="142"/>
      <c r="E46" s="145" t="s">
        <v>11</v>
      </c>
      <c r="F46" s="146"/>
      <c r="G46" s="78">
        <v>29.1</v>
      </c>
      <c r="H46" s="12" t="s">
        <v>70</v>
      </c>
      <c r="I46" s="11"/>
      <c r="J46" s="10" t="s">
        <v>12</v>
      </c>
    </row>
    <row r="47" spans="2:10" ht="20.25" customHeight="1" x14ac:dyDescent="0.55000000000000004">
      <c r="B47" s="142" t="s">
        <v>32</v>
      </c>
      <c r="C47" s="142"/>
      <c r="D47" s="142"/>
      <c r="E47" s="145" t="s">
        <v>7</v>
      </c>
      <c r="F47" s="146"/>
      <c r="G47" s="78">
        <v>62.2</v>
      </c>
      <c r="H47" s="12" t="s">
        <v>67</v>
      </c>
      <c r="I47" s="11"/>
      <c r="J47" s="10" t="s">
        <v>68</v>
      </c>
    </row>
    <row r="48" spans="2:10" ht="20.25" customHeight="1" x14ac:dyDescent="0.55000000000000004">
      <c r="B48" s="142"/>
      <c r="C48" s="142"/>
      <c r="D48" s="142"/>
      <c r="E48" s="145" t="s">
        <v>8</v>
      </c>
      <c r="F48" s="146"/>
      <c r="G48" s="78">
        <v>65.900000000000006</v>
      </c>
      <c r="H48" s="12" t="s">
        <v>67</v>
      </c>
      <c r="I48" s="11"/>
      <c r="J48" s="10" t="s">
        <v>68</v>
      </c>
    </row>
    <row r="49" spans="2:10" ht="20.25" customHeight="1" x14ac:dyDescent="0.55000000000000004">
      <c r="B49" s="142"/>
      <c r="C49" s="142"/>
      <c r="D49" s="142"/>
      <c r="E49" s="145" t="s">
        <v>9</v>
      </c>
      <c r="F49" s="146"/>
      <c r="G49" s="78">
        <v>80.900000000000006</v>
      </c>
      <c r="H49" s="12" t="s">
        <v>101</v>
      </c>
      <c r="I49" s="11"/>
      <c r="J49" s="138" t="s">
        <v>10</v>
      </c>
    </row>
    <row r="50" spans="2:10" ht="20.25" customHeight="1" x14ac:dyDescent="0.55000000000000004">
      <c r="B50" s="142"/>
      <c r="C50" s="142"/>
      <c r="D50" s="142"/>
      <c r="E50" s="145" t="s">
        <v>11</v>
      </c>
      <c r="F50" s="146"/>
      <c r="G50" s="78">
        <v>40.700000000000003</v>
      </c>
      <c r="H50" s="12" t="s">
        <v>70</v>
      </c>
      <c r="I50" s="11"/>
      <c r="J50" s="10" t="s">
        <v>12</v>
      </c>
    </row>
    <row r="51" spans="2:10" x14ac:dyDescent="0.55000000000000004">
      <c r="B51" s="1"/>
    </row>
    <row r="52" spans="2:10" ht="23.25" customHeight="1" x14ac:dyDescent="0.55000000000000004">
      <c r="B52" s="150" t="s">
        <v>47</v>
      </c>
      <c r="C52" s="150"/>
      <c r="D52" s="150"/>
      <c r="E52" s="150"/>
      <c r="F52" s="150"/>
      <c r="G52" s="150"/>
      <c r="H52" s="150"/>
      <c r="I52" s="150"/>
      <c r="J52" s="150"/>
    </row>
    <row r="53" spans="2:10" ht="16.5" customHeight="1" x14ac:dyDescent="0.55000000000000004">
      <c r="B53" s="1"/>
      <c r="C53" s="7" t="s">
        <v>34</v>
      </c>
      <c r="D53" s="7"/>
      <c r="E53" s="7"/>
      <c r="G53" s="151">
        <f>'新規別紙 '!$L$56</f>
        <v>0</v>
      </c>
      <c r="H53" s="152"/>
      <c r="I53" s="13" t="s">
        <v>36</v>
      </c>
    </row>
    <row r="54" spans="2:10" ht="16.5" customHeight="1" x14ac:dyDescent="0.55000000000000004">
      <c r="B54" s="1"/>
      <c r="C54" s="149" t="s">
        <v>33</v>
      </c>
      <c r="D54" s="149"/>
      <c r="E54" s="149"/>
      <c r="G54" s="151">
        <f>'新規別紙 '!$O$56</f>
        <v>0</v>
      </c>
      <c r="H54" s="152"/>
      <c r="I54" s="13" t="s">
        <v>36</v>
      </c>
    </row>
    <row r="55" spans="2:10" ht="16.5" customHeight="1" x14ac:dyDescent="0.55000000000000004">
      <c r="B55" s="1"/>
      <c r="C55" s="149" t="s">
        <v>35</v>
      </c>
      <c r="D55" s="149"/>
      <c r="E55" s="149"/>
      <c r="G55" s="151">
        <f>'新規別紙 '!$P$56</f>
        <v>0</v>
      </c>
      <c r="H55" s="152"/>
      <c r="I55" s="13" t="s">
        <v>36</v>
      </c>
    </row>
    <row r="56" spans="2:10" x14ac:dyDescent="0.55000000000000004">
      <c r="B56" s="1"/>
    </row>
    <row r="57" spans="2:10" x14ac:dyDescent="0.55000000000000004">
      <c r="B57" s="148" t="s">
        <v>37</v>
      </c>
      <c r="C57" s="148"/>
      <c r="D57" s="148"/>
      <c r="E57" s="148"/>
      <c r="F57" s="148"/>
      <c r="G57" s="148"/>
      <c r="H57" s="148"/>
      <c r="I57" s="148"/>
      <c r="J57" s="148"/>
    </row>
    <row r="58" spans="2:10" x14ac:dyDescent="0.55000000000000004">
      <c r="B58" s="6"/>
    </row>
    <row r="59" spans="2:10" ht="19.5" customHeight="1" x14ac:dyDescent="0.55000000000000004">
      <c r="B59" s="17" t="s">
        <v>48</v>
      </c>
      <c r="C59" s="18"/>
      <c r="D59" s="16" t="s">
        <v>82</v>
      </c>
      <c r="E59" s="16"/>
      <c r="F59" s="16"/>
      <c r="G59" s="16"/>
      <c r="H59" s="16"/>
      <c r="I59" s="15"/>
    </row>
    <row r="60" spans="2:10" ht="18.75" customHeight="1" x14ac:dyDescent="0.55000000000000004">
      <c r="B60" s="17" t="s">
        <v>49</v>
      </c>
      <c r="C60" s="18"/>
      <c r="D60" s="5" t="s">
        <v>38</v>
      </c>
      <c r="F60" s="89" t="s">
        <v>39</v>
      </c>
      <c r="G60" s="16"/>
      <c r="H60" s="16"/>
      <c r="I60" s="15"/>
    </row>
    <row r="61" spans="2:10" ht="18.75" customHeight="1" x14ac:dyDescent="0.55000000000000004">
      <c r="B61" s="16"/>
      <c r="C61" s="16"/>
      <c r="D61" s="5" t="s">
        <v>40</v>
      </c>
      <c r="F61" s="16" t="s">
        <v>41</v>
      </c>
      <c r="G61" s="16"/>
      <c r="H61" s="16"/>
      <c r="I61" s="15"/>
    </row>
    <row r="62" spans="2:10" ht="18.75" customHeight="1" x14ac:dyDescent="0.55000000000000004">
      <c r="B62" s="16"/>
      <c r="C62" s="16"/>
      <c r="D62" s="16" t="s">
        <v>42</v>
      </c>
      <c r="F62" s="16" t="s">
        <v>43</v>
      </c>
      <c r="G62" s="16"/>
      <c r="H62" s="16"/>
    </row>
    <row r="63" spans="2:10" ht="18.75" customHeight="1" x14ac:dyDescent="0.55000000000000004">
      <c r="B63" s="16"/>
      <c r="C63" s="16"/>
      <c r="D63" s="16" t="s">
        <v>44</v>
      </c>
      <c r="F63" s="90" t="s">
        <v>45</v>
      </c>
      <c r="G63" s="16"/>
      <c r="H63" s="16"/>
    </row>
    <row r="64" spans="2:10" x14ac:dyDescent="0.55000000000000004">
      <c r="B64" s="6"/>
    </row>
    <row r="65" spans="2:2" x14ac:dyDescent="0.55000000000000004">
      <c r="B65" s="6"/>
    </row>
    <row r="66" spans="2:2" x14ac:dyDescent="0.55000000000000004">
      <c r="B66" s="6"/>
    </row>
    <row r="67" spans="2:2" x14ac:dyDescent="0.55000000000000004">
      <c r="B67" s="6"/>
    </row>
    <row r="68" spans="2:2" x14ac:dyDescent="0.55000000000000004">
      <c r="B68" s="6"/>
    </row>
    <row r="69" spans="2:2" x14ac:dyDescent="0.55000000000000004">
      <c r="B69" s="6"/>
    </row>
    <row r="71" spans="2:2" x14ac:dyDescent="0.55000000000000004">
      <c r="B71" s="1"/>
    </row>
    <row r="72" spans="2:2" x14ac:dyDescent="0.55000000000000004">
      <c r="B72" s="1"/>
    </row>
    <row r="73" spans="2:2" x14ac:dyDescent="0.55000000000000004">
      <c r="B73" s="1"/>
    </row>
    <row r="75" spans="2:2" x14ac:dyDescent="0.55000000000000004">
      <c r="B75" s="7"/>
    </row>
  </sheetData>
  <mergeCells count="38">
    <mergeCell ref="E46:F46"/>
    <mergeCell ref="E43:F43"/>
    <mergeCell ref="E44:F44"/>
    <mergeCell ref="E45:F45"/>
    <mergeCell ref="B43:D46"/>
    <mergeCell ref="B57:J57"/>
    <mergeCell ref="E47:F47"/>
    <mergeCell ref="E48:F48"/>
    <mergeCell ref="E49:F49"/>
    <mergeCell ref="E50:F50"/>
    <mergeCell ref="C55:E55"/>
    <mergeCell ref="C54:E54"/>
    <mergeCell ref="B52:J52"/>
    <mergeCell ref="G55:H55"/>
    <mergeCell ref="G54:H54"/>
    <mergeCell ref="G53:H53"/>
    <mergeCell ref="B47:D50"/>
    <mergeCell ref="E34:F34"/>
    <mergeCell ref="E39:F39"/>
    <mergeCell ref="E40:F40"/>
    <mergeCell ref="E41:F41"/>
    <mergeCell ref="E42:F42"/>
    <mergeCell ref="B4:J4"/>
    <mergeCell ref="B5:J5"/>
    <mergeCell ref="B7:J7"/>
    <mergeCell ref="B39:D42"/>
    <mergeCell ref="B27:J27"/>
    <mergeCell ref="B29:C29"/>
    <mergeCell ref="B33:J33"/>
    <mergeCell ref="B35:D38"/>
    <mergeCell ref="B34:D34"/>
    <mergeCell ref="G34:H34"/>
    <mergeCell ref="I34:J34"/>
    <mergeCell ref="E38:F38"/>
    <mergeCell ref="B17:J17"/>
    <mergeCell ref="E37:F37"/>
    <mergeCell ref="E36:F36"/>
    <mergeCell ref="E35:F35"/>
  </mergeCells>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24259-0B67-4F70-BC96-FDC99BADC9BA}">
  <sheetPr>
    <tabColor theme="7" tint="0.59999389629810485"/>
  </sheetPr>
  <dimension ref="A1:S59"/>
  <sheetViews>
    <sheetView showGridLines="0" view="pageBreakPreview" zoomScale="93" zoomScaleNormal="100" zoomScaleSheetLayoutView="93" workbookViewId="0">
      <selection activeCell="J55" sqref="J55"/>
    </sheetView>
  </sheetViews>
  <sheetFormatPr defaultColWidth="9" defaultRowHeight="12.5" x14ac:dyDescent="0.55000000000000004"/>
  <cols>
    <col min="1" max="1" width="2" style="23" customWidth="1"/>
    <col min="2" max="2" width="3.25" style="23" customWidth="1"/>
    <col min="3" max="3" width="9" style="23"/>
    <col min="4" max="4" width="6" style="23" customWidth="1"/>
    <col min="5" max="6" width="10.83203125" style="23" customWidth="1"/>
    <col min="7" max="7" width="7.75" style="23" customWidth="1"/>
    <col min="8" max="8" width="10.33203125" style="23" customWidth="1"/>
    <col min="9" max="9" width="6.5" style="23" customWidth="1"/>
    <col min="10" max="10" width="6.58203125" style="23" customWidth="1"/>
    <col min="11" max="16" width="9.83203125" style="23" customWidth="1"/>
    <col min="17" max="16384" width="9" style="23"/>
  </cols>
  <sheetData>
    <row r="1" spans="1:19" x14ac:dyDescent="0.55000000000000004">
      <c r="B1" s="23" t="s">
        <v>85</v>
      </c>
    </row>
    <row r="2" spans="1:19" ht="6.65" customHeight="1" x14ac:dyDescent="0.55000000000000004"/>
    <row r="3" spans="1:19" x14ac:dyDescent="0.55000000000000004">
      <c r="B3" s="194" t="s">
        <v>52</v>
      </c>
      <c r="C3" s="194"/>
      <c r="D3" s="194"/>
      <c r="E3" s="194"/>
      <c r="F3" s="194"/>
      <c r="G3" s="194"/>
      <c r="H3" s="194"/>
      <c r="I3" s="194"/>
      <c r="J3" s="194"/>
      <c r="K3" s="194"/>
      <c r="L3" s="194"/>
      <c r="M3" s="194"/>
      <c r="N3" s="194"/>
      <c r="O3" s="194"/>
      <c r="P3" s="194"/>
      <c r="Q3" s="46"/>
    </row>
    <row r="4" spans="1:19" x14ac:dyDescent="0.55000000000000004">
      <c r="B4" s="21"/>
    </row>
    <row r="5" spans="1:19" ht="24" customHeight="1" x14ac:dyDescent="0.55000000000000004">
      <c r="B5" s="51" t="s">
        <v>71</v>
      </c>
      <c r="C5" s="188" t="s">
        <v>58</v>
      </c>
      <c r="D5" s="188"/>
      <c r="E5" s="195"/>
      <c r="F5" s="195"/>
      <c r="G5" s="195"/>
      <c r="H5" s="195"/>
      <c r="I5" s="195"/>
      <c r="J5" s="195"/>
      <c r="K5" s="195"/>
      <c r="L5" s="195"/>
      <c r="N5" s="196" t="s">
        <v>57</v>
      </c>
      <c r="O5" s="197"/>
      <c r="P5" s="79"/>
    </row>
    <row r="6" spans="1:19" ht="24" customHeight="1" x14ac:dyDescent="0.55000000000000004">
      <c r="B6" s="51" t="s">
        <v>60</v>
      </c>
      <c r="C6" s="188" t="s">
        <v>59</v>
      </c>
      <c r="D6" s="188"/>
      <c r="E6" s="80"/>
      <c r="F6" s="81" t="s">
        <v>53</v>
      </c>
    </row>
    <row r="7" spans="1:19" ht="24" customHeight="1" x14ac:dyDescent="0.55000000000000004">
      <c r="B7" s="51" t="s">
        <v>61</v>
      </c>
      <c r="C7" s="188" t="s">
        <v>62</v>
      </c>
      <c r="D7" s="188"/>
      <c r="E7" s="188"/>
    </row>
    <row r="8" spans="1:19" ht="49.5" customHeight="1" x14ac:dyDescent="0.55000000000000004">
      <c r="B8" s="167" t="s">
        <v>72</v>
      </c>
      <c r="C8" s="155" t="s">
        <v>13</v>
      </c>
      <c r="D8" s="155"/>
      <c r="E8" s="155" t="s">
        <v>14</v>
      </c>
      <c r="F8" s="155"/>
      <c r="G8" s="29" t="s">
        <v>15</v>
      </c>
      <c r="H8" s="62" t="s">
        <v>87</v>
      </c>
      <c r="I8" s="189" t="s">
        <v>66</v>
      </c>
      <c r="J8" s="190"/>
      <c r="K8" s="191"/>
      <c r="L8" s="29" t="s">
        <v>73</v>
      </c>
      <c r="M8" s="29" t="s">
        <v>74</v>
      </c>
      <c r="N8" s="155" t="s">
        <v>84</v>
      </c>
      <c r="O8" s="155"/>
      <c r="P8" s="156"/>
      <c r="Q8" s="82"/>
    </row>
    <row r="9" spans="1:19" ht="15" customHeight="1" x14ac:dyDescent="0.55000000000000004">
      <c r="B9" s="168"/>
      <c r="C9" s="160"/>
      <c r="D9" s="160"/>
      <c r="E9" s="160"/>
      <c r="F9" s="160"/>
      <c r="G9" s="28">
        <v>1.1499999999999999</v>
      </c>
      <c r="H9" s="74" t="s">
        <v>7</v>
      </c>
      <c r="I9" s="192"/>
      <c r="J9" s="192"/>
      <c r="K9" s="193"/>
      <c r="L9" s="74" t="s">
        <v>76</v>
      </c>
      <c r="M9" s="185" t="s">
        <v>77</v>
      </c>
      <c r="N9" s="160" t="s">
        <v>63</v>
      </c>
      <c r="O9" s="160"/>
      <c r="P9" s="162"/>
      <c r="Q9" s="82"/>
    </row>
    <row r="10" spans="1:19" ht="15" customHeight="1" x14ac:dyDescent="0.55000000000000004">
      <c r="B10" s="168"/>
      <c r="C10" s="160"/>
      <c r="D10" s="160"/>
      <c r="E10" s="160"/>
      <c r="F10" s="160"/>
      <c r="G10" s="28">
        <v>1.3</v>
      </c>
      <c r="H10" s="74" t="s">
        <v>55</v>
      </c>
      <c r="I10" s="179" t="s">
        <v>16</v>
      </c>
      <c r="J10" s="179"/>
      <c r="K10" s="180"/>
      <c r="L10" s="54" t="s">
        <v>16</v>
      </c>
      <c r="M10" s="186"/>
      <c r="N10" s="160" t="s">
        <v>56</v>
      </c>
      <c r="O10" s="160" t="s">
        <v>78</v>
      </c>
      <c r="P10" s="162" t="s">
        <v>79</v>
      </c>
      <c r="Q10" s="82"/>
    </row>
    <row r="11" spans="1:19" ht="15" customHeight="1" x14ac:dyDescent="0.55000000000000004">
      <c r="B11" s="168"/>
      <c r="C11" s="160"/>
      <c r="D11" s="160"/>
      <c r="E11" s="160"/>
      <c r="F11" s="160"/>
      <c r="G11" s="28">
        <v>1.5</v>
      </c>
      <c r="H11" s="74" t="s">
        <v>9</v>
      </c>
      <c r="I11" s="179" t="s">
        <v>64</v>
      </c>
      <c r="J11" s="179"/>
      <c r="K11" s="180"/>
      <c r="L11" s="24" t="s">
        <v>64</v>
      </c>
      <c r="M11" s="186"/>
      <c r="N11" s="160"/>
      <c r="O11" s="160"/>
      <c r="P11" s="162"/>
      <c r="Q11" s="82"/>
    </row>
    <row r="12" spans="1:19" ht="15" customHeight="1" x14ac:dyDescent="0.55000000000000004">
      <c r="B12" s="169"/>
      <c r="C12" s="161"/>
      <c r="D12" s="161"/>
      <c r="E12" s="161"/>
      <c r="F12" s="161"/>
      <c r="G12" s="30">
        <v>1.7</v>
      </c>
      <c r="H12" s="104" t="s">
        <v>11</v>
      </c>
      <c r="I12" s="181" t="s">
        <v>65</v>
      </c>
      <c r="J12" s="181"/>
      <c r="K12" s="182"/>
      <c r="L12" s="31" t="s">
        <v>65</v>
      </c>
      <c r="M12" s="187"/>
      <c r="N12" s="161"/>
      <c r="O12" s="161"/>
      <c r="P12" s="163"/>
      <c r="Q12" s="82"/>
    </row>
    <row r="13" spans="1:19" ht="13.5" customHeight="1" x14ac:dyDescent="0.55000000000000004">
      <c r="A13" s="83">
        <v>1</v>
      </c>
      <c r="B13" s="32"/>
      <c r="C13" s="183"/>
      <c r="D13" s="183"/>
      <c r="E13" s="184"/>
      <c r="F13" s="184"/>
      <c r="G13" s="33"/>
      <c r="H13" s="33"/>
      <c r="I13" s="124"/>
      <c r="J13" s="125"/>
      <c r="K13" s="57" t="e" cm="1">
        <f t="array" ref="K13">_xlfn.IFS(H13=$R$13,$S$13,H13=$R$14,$S$14,H13=$R$15,$S$15,H13=$R$16,$S$16)</f>
        <v>#N/A</v>
      </c>
      <c r="L13" s="49"/>
      <c r="M13" s="49"/>
      <c r="N13" s="49">
        <f>O13+P13</f>
        <v>0</v>
      </c>
      <c r="O13" s="49"/>
      <c r="P13" s="50"/>
      <c r="Q13" s="82"/>
      <c r="R13" s="23" t="s">
        <v>7</v>
      </c>
      <c r="S13" s="23" t="s">
        <v>97</v>
      </c>
    </row>
    <row r="14" spans="1:19" ht="13.5" customHeight="1" x14ac:dyDescent="0.55000000000000004">
      <c r="A14" s="83">
        <v>2</v>
      </c>
      <c r="B14" s="36"/>
      <c r="C14" s="164"/>
      <c r="D14" s="164"/>
      <c r="E14" s="165"/>
      <c r="F14" s="165"/>
      <c r="G14" s="28"/>
      <c r="H14" s="28"/>
      <c r="I14" s="122"/>
      <c r="J14" s="123"/>
      <c r="K14" s="60" t="e" cm="1">
        <f t="array" ref="K14">_xlfn.IFS(H14=$R$13,$S$13,H14=$R$14,$S$14,H14=$R$15,$S$15,H14=$R$16,$S$16)</f>
        <v>#N/A</v>
      </c>
      <c r="L14" s="48"/>
      <c r="M14" s="48"/>
      <c r="N14" s="48">
        <f t="shared" ref="N14:N34" si="0">O14+P14</f>
        <v>0</v>
      </c>
      <c r="O14" s="48"/>
      <c r="P14" s="47"/>
      <c r="Q14" s="82"/>
      <c r="R14" s="23" t="s">
        <v>8</v>
      </c>
      <c r="S14" s="23" t="s">
        <v>97</v>
      </c>
    </row>
    <row r="15" spans="1:19" ht="13.5" customHeight="1" x14ac:dyDescent="0.55000000000000004">
      <c r="A15" s="83">
        <v>3</v>
      </c>
      <c r="B15" s="36"/>
      <c r="C15" s="164"/>
      <c r="D15" s="164"/>
      <c r="E15" s="165"/>
      <c r="F15" s="165"/>
      <c r="G15" s="28"/>
      <c r="H15" s="28"/>
      <c r="I15" s="122"/>
      <c r="J15" s="123"/>
      <c r="K15" s="60" t="e" cm="1">
        <f t="array" ref="K15">_xlfn.IFS(H15=$R$13,$S$13,H15=$R$14,$S$14,H15=$R$15,$S$15,H15=$R$16,$S$16)</f>
        <v>#N/A</v>
      </c>
      <c r="L15" s="48"/>
      <c r="M15" s="48"/>
      <c r="N15" s="48">
        <f t="shared" si="0"/>
        <v>0</v>
      </c>
      <c r="O15" s="48"/>
      <c r="P15" s="47"/>
      <c r="Q15" s="82"/>
      <c r="R15" s="23" t="s">
        <v>9</v>
      </c>
      <c r="S15" s="23" t="s">
        <v>98</v>
      </c>
    </row>
    <row r="16" spans="1:19" ht="13.5" customHeight="1" x14ac:dyDescent="0.55000000000000004">
      <c r="A16" s="83">
        <v>4</v>
      </c>
      <c r="B16" s="36"/>
      <c r="C16" s="164"/>
      <c r="D16" s="164"/>
      <c r="E16" s="165"/>
      <c r="F16" s="165"/>
      <c r="G16" s="28"/>
      <c r="H16" s="28"/>
      <c r="I16" s="122"/>
      <c r="J16" s="123"/>
      <c r="K16" s="60" t="e" cm="1">
        <f t="array" ref="K16">_xlfn.IFS(H16=$R$13,$S$13,H16=$R$14,$S$14,H16=$R$15,$S$15,H16=$R$16,$S$16)</f>
        <v>#N/A</v>
      </c>
      <c r="L16" s="48"/>
      <c r="M16" s="48"/>
      <c r="N16" s="48">
        <f t="shared" si="0"/>
        <v>0</v>
      </c>
      <c r="O16" s="48"/>
      <c r="P16" s="47"/>
      <c r="Q16" s="82"/>
      <c r="R16" s="23" t="s">
        <v>11</v>
      </c>
      <c r="S16" s="23" t="s">
        <v>99</v>
      </c>
    </row>
    <row r="17" spans="1:17" ht="13.5" customHeight="1" x14ac:dyDescent="0.55000000000000004">
      <c r="A17" s="83">
        <v>5</v>
      </c>
      <c r="B17" s="36"/>
      <c r="C17" s="164"/>
      <c r="D17" s="164"/>
      <c r="E17" s="165"/>
      <c r="F17" s="165"/>
      <c r="G17" s="119"/>
      <c r="H17" s="74"/>
      <c r="I17" s="122"/>
      <c r="J17" s="123"/>
      <c r="K17" s="60" t="e" cm="1">
        <f t="array" ref="K17">_xlfn.IFS(H17=$R$13,$S$13,H17=$R$14,$S$14,H17=$R$15,$S$15,H17=$R$16,$S$16)</f>
        <v>#N/A</v>
      </c>
      <c r="L17" s="48"/>
      <c r="M17" s="48"/>
      <c r="N17" s="48">
        <f t="shared" si="0"/>
        <v>0</v>
      </c>
      <c r="O17" s="48"/>
      <c r="P17" s="47"/>
      <c r="Q17" s="82"/>
    </row>
    <row r="18" spans="1:17" ht="13.5" customHeight="1" x14ac:dyDescent="0.55000000000000004">
      <c r="A18" s="83">
        <v>6</v>
      </c>
      <c r="B18" s="36"/>
      <c r="C18" s="164"/>
      <c r="D18" s="164"/>
      <c r="E18" s="165"/>
      <c r="F18" s="165"/>
      <c r="G18" s="119"/>
      <c r="H18" s="74"/>
      <c r="I18" s="122"/>
      <c r="J18" s="123"/>
      <c r="K18" s="60" t="e" cm="1">
        <f t="array" ref="K18">_xlfn.IFS(H18=$R$13,$S$13,H18=$R$14,$S$14,H18=$R$15,$S$15,H18=$R$16,$S$16)</f>
        <v>#N/A</v>
      </c>
      <c r="L18" s="48"/>
      <c r="M18" s="48"/>
      <c r="N18" s="48">
        <f t="shared" si="0"/>
        <v>0</v>
      </c>
      <c r="O18" s="48"/>
      <c r="P18" s="47"/>
      <c r="Q18" s="82"/>
    </row>
    <row r="19" spans="1:17" ht="13.5" customHeight="1" x14ac:dyDescent="0.55000000000000004">
      <c r="A19" s="83">
        <v>7</v>
      </c>
      <c r="B19" s="36"/>
      <c r="C19" s="164"/>
      <c r="D19" s="164"/>
      <c r="E19" s="165"/>
      <c r="F19" s="165"/>
      <c r="G19" s="119"/>
      <c r="H19" s="74"/>
      <c r="I19" s="122"/>
      <c r="J19" s="123"/>
      <c r="K19" s="60" t="e" cm="1">
        <f t="array" ref="K19">_xlfn.IFS(H19=$R$13,$S$13,H19=$R$14,$S$14,H19=$R$15,$S$15,H19=$R$16,$S$16)</f>
        <v>#N/A</v>
      </c>
      <c r="L19" s="48"/>
      <c r="M19" s="48"/>
      <c r="N19" s="48">
        <f t="shared" si="0"/>
        <v>0</v>
      </c>
      <c r="O19" s="48"/>
      <c r="P19" s="47"/>
      <c r="Q19" s="82"/>
    </row>
    <row r="20" spans="1:17" ht="13.5" customHeight="1" x14ac:dyDescent="0.55000000000000004">
      <c r="A20" s="83">
        <v>8</v>
      </c>
      <c r="B20" s="36"/>
      <c r="C20" s="164"/>
      <c r="D20" s="164"/>
      <c r="E20" s="165"/>
      <c r="F20" s="165"/>
      <c r="G20" s="119"/>
      <c r="H20" s="74"/>
      <c r="I20" s="122"/>
      <c r="J20" s="123"/>
      <c r="K20" s="60" t="e" cm="1">
        <f t="array" ref="K20">_xlfn.IFS(H20=$R$13,$S$13,H20=$R$14,$S$14,H20=$R$15,$S$15,H20=$R$16,$S$16)</f>
        <v>#N/A</v>
      </c>
      <c r="L20" s="48"/>
      <c r="M20" s="48"/>
      <c r="N20" s="48">
        <f t="shared" si="0"/>
        <v>0</v>
      </c>
      <c r="O20" s="48"/>
      <c r="P20" s="47"/>
      <c r="Q20" s="82"/>
    </row>
    <row r="21" spans="1:17" ht="13.5" customHeight="1" x14ac:dyDescent="0.55000000000000004">
      <c r="A21" s="83">
        <v>9</v>
      </c>
      <c r="B21" s="36"/>
      <c r="C21" s="164"/>
      <c r="D21" s="164"/>
      <c r="E21" s="165"/>
      <c r="F21" s="165"/>
      <c r="G21" s="119"/>
      <c r="H21" s="74"/>
      <c r="I21" s="122"/>
      <c r="J21" s="123"/>
      <c r="K21" s="60" t="e" cm="1">
        <f t="array" ref="K21">_xlfn.IFS(H21=$R$13,$S$13,H21=$R$14,$S$14,H21=$R$15,$S$15,H21=$R$16,$S$16)</f>
        <v>#N/A</v>
      </c>
      <c r="L21" s="48"/>
      <c r="M21" s="48"/>
      <c r="N21" s="48">
        <f t="shared" si="0"/>
        <v>0</v>
      </c>
      <c r="O21" s="48"/>
      <c r="P21" s="47"/>
      <c r="Q21" s="82"/>
    </row>
    <row r="22" spans="1:17" ht="13.5" customHeight="1" x14ac:dyDescent="0.55000000000000004">
      <c r="A22" s="83">
        <v>10</v>
      </c>
      <c r="B22" s="36"/>
      <c r="C22" s="164"/>
      <c r="D22" s="164"/>
      <c r="E22" s="165"/>
      <c r="F22" s="165"/>
      <c r="G22" s="119"/>
      <c r="H22" s="74"/>
      <c r="I22" s="122"/>
      <c r="J22" s="123"/>
      <c r="K22" s="60" t="e" cm="1">
        <f t="array" ref="K22">_xlfn.IFS(H22=$R$13,$S$13,H22=$R$14,$S$14,H22=$R$15,$S$15,H22=$R$16,$S$16)</f>
        <v>#N/A</v>
      </c>
      <c r="L22" s="48"/>
      <c r="M22" s="48"/>
      <c r="N22" s="48">
        <f t="shared" si="0"/>
        <v>0</v>
      </c>
      <c r="O22" s="48"/>
      <c r="P22" s="47"/>
      <c r="Q22" s="82"/>
    </row>
    <row r="23" spans="1:17" ht="13.5" customHeight="1" x14ac:dyDescent="0.55000000000000004">
      <c r="A23" s="83">
        <v>11</v>
      </c>
      <c r="B23" s="36"/>
      <c r="C23" s="164"/>
      <c r="D23" s="164"/>
      <c r="E23" s="165"/>
      <c r="F23" s="165"/>
      <c r="G23" s="119"/>
      <c r="H23" s="74"/>
      <c r="I23" s="122"/>
      <c r="J23" s="123"/>
      <c r="K23" s="60" t="e" cm="1">
        <f t="array" ref="K23">_xlfn.IFS(H23=$R$13,$S$13,H23=$R$14,$S$14,H23=$R$15,$S$15,H23=$R$16,$S$16)</f>
        <v>#N/A</v>
      </c>
      <c r="L23" s="48"/>
      <c r="M23" s="48"/>
      <c r="N23" s="48">
        <f t="shared" si="0"/>
        <v>0</v>
      </c>
      <c r="O23" s="48"/>
      <c r="P23" s="47"/>
      <c r="Q23" s="82"/>
    </row>
    <row r="24" spans="1:17" ht="13.5" customHeight="1" x14ac:dyDescent="0.55000000000000004">
      <c r="A24" s="83">
        <v>12</v>
      </c>
      <c r="B24" s="36"/>
      <c r="C24" s="164"/>
      <c r="D24" s="164"/>
      <c r="E24" s="165"/>
      <c r="F24" s="165"/>
      <c r="G24" s="119"/>
      <c r="H24" s="74"/>
      <c r="I24" s="122"/>
      <c r="J24" s="123"/>
      <c r="K24" s="60" t="e" cm="1">
        <f t="array" ref="K24">_xlfn.IFS(H24=$R$13,$S$13,H24=$R$14,$S$14,H24=$R$15,$S$15,H24=$R$16,$S$16)</f>
        <v>#N/A</v>
      </c>
      <c r="L24" s="48"/>
      <c r="M24" s="48"/>
      <c r="N24" s="48">
        <f t="shared" si="0"/>
        <v>0</v>
      </c>
      <c r="O24" s="48"/>
      <c r="P24" s="47"/>
      <c r="Q24" s="82"/>
    </row>
    <row r="25" spans="1:17" ht="13.5" customHeight="1" x14ac:dyDescent="0.55000000000000004">
      <c r="A25" s="83">
        <v>13</v>
      </c>
      <c r="B25" s="36"/>
      <c r="C25" s="164"/>
      <c r="D25" s="164"/>
      <c r="E25" s="165"/>
      <c r="F25" s="165"/>
      <c r="G25" s="119"/>
      <c r="H25" s="74"/>
      <c r="I25" s="122"/>
      <c r="J25" s="123"/>
      <c r="K25" s="60" t="e" cm="1">
        <f t="array" ref="K25">_xlfn.IFS(H25=$R$13,$S$13,H25=$R$14,$S$14,H25=$R$15,$S$15,H25=$R$16,$S$16)</f>
        <v>#N/A</v>
      </c>
      <c r="L25" s="48"/>
      <c r="M25" s="48"/>
      <c r="N25" s="48">
        <f t="shared" si="0"/>
        <v>0</v>
      </c>
      <c r="O25" s="48"/>
      <c r="P25" s="47"/>
      <c r="Q25" s="82"/>
    </row>
    <row r="26" spans="1:17" ht="13.5" customHeight="1" x14ac:dyDescent="0.55000000000000004">
      <c r="A26" s="83">
        <v>14</v>
      </c>
      <c r="B26" s="36"/>
      <c r="C26" s="164"/>
      <c r="D26" s="164"/>
      <c r="E26" s="165"/>
      <c r="F26" s="165"/>
      <c r="G26" s="119"/>
      <c r="H26" s="74"/>
      <c r="I26" s="122"/>
      <c r="J26" s="123"/>
      <c r="K26" s="60" t="e" cm="1">
        <f t="array" ref="K26">_xlfn.IFS(H26=$R$13,$S$13,H26=$R$14,$S$14,H26=$R$15,$S$15,H26=$R$16,$S$16)</f>
        <v>#N/A</v>
      </c>
      <c r="L26" s="48"/>
      <c r="M26" s="48"/>
      <c r="N26" s="48">
        <f t="shared" si="0"/>
        <v>0</v>
      </c>
      <c r="O26" s="48"/>
      <c r="P26" s="47"/>
      <c r="Q26" s="82"/>
    </row>
    <row r="27" spans="1:17" ht="13.5" customHeight="1" x14ac:dyDescent="0.55000000000000004">
      <c r="A27" s="83">
        <v>15</v>
      </c>
      <c r="B27" s="36"/>
      <c r="C27" s="164"/>
      <c r="D27" s="164"/>
      <c r="E27" s="165"/>
      <c r="F27" s="165"/>
      <c r="G27" s="119"/>
      <c r="H27" s="74"/>
      <c r="I27" s="122"/>
      <c r="J27" s="123"/>
      <c r="K27" s="60" t="e" cm="1">
        <f t="array" ref="K27">_xlfn.IFS(H27=$R$13,$S$13,H27=$R$14,$S$14,H27=$R$15,$S$15,H27=$R$16,$S$16)</f>
        <v>#N/A</v>
      </c>
      <c r="L27" s="48"/>
      <c r="M27" s="48"/>
      <c r="N27" s="48">
        <f t="shared" si="0"/>
        <v>0</v>
      </c>
      <c r="O27" s="48"/>
      <c r="P27" s="47"/>
      <c r="Q27" s="82"/>
    </row>
    <row r="28" spans="1:17" ht="13.5" customHeight="1" x14ac:dyDescent="0.55000000000000004">
      <c r="A28" s="83">
        <v>16</v>
      </c>
      <c r="B28" s="36"/>
      <c r="C28" s="164"/>
      <c r="D28" s="164"/>
      <c r="E28" s="165"/>
      <c r="F28" s="165"/>
      <c r="G28" s="119"/>
      <c r="H28" s="74"/>
      <c r="I28" s="122"/>
      <c r="J28" s="123"/>
      <c r="K28" s="60" t="e" cm="1">
        <f t="array" ref="K28">_xlfn.IFS(H28=$R$13,$S$13,H28=$R$14,$S$14,H28=$R$15,$S$15,H28=$R$16,$S$16)</f>
        <v>#N/A</v>
      </c>
      <c r="L28" s="48"/>
      <c r="M28" s="48"/>
      <c r="N28" s="48">
        <f t="shared" si="0"/>
        <v>0</v>
      </c>
      <c r="O28" s="48"/>
      <c r="P28" s="47"/>
      <c r="Q28" s="82"/>
    </row>
    <row r="29" spans="1:17" ht="13.5" customHeight="1" x14ac:dyDescent="0.55000000000000004">
      <c r="A29" s="83">
        <v>17</v>
      </c>
      <c r="B29" s="36"/>
      <c r="C29" s="164"/>
      <c r="D29" s="164"/>
      <c r="E29" s="165"/>
      <c r="F29" s="165"/>
      <c r="G29" s="119"/>
      <c r="H29" s="74"/>
      <c r="I29" s="122"/>
      <c r="J29" s="123"/>
      <c r="K29" s="60" t="e" cm="1">
        <f t="array" ref="K29">_xlfn.IFS(H29=$R$13,$S$13,H29=$R$14,$S$14,H29=$R$15,$S$15,H29=$R$16,$S$16)</f>
        <v>#N/A</v>
      </c>
      <c r="L29" s="48"/>
      <c r="M29" s="48"/>
      <c r="N29" s="48">
        <f t="shared" si="0"/>
        <v>0</v>
      </c>
      <c r="O29" s="48"/>
      <c r="P29" s="47"/>
      <c r="Q29" s="82"/>
    </row>
    <row r="30" spans="1:17" ht="13.5" customHeight="1" x14ac:dyDescent="0.55000000000000004">
      <c r="A30" s="83">
        <v>18</v>
      </c>
      <c r="B30" s="36"/>
      <c r="C30" s="164"/>
      <c r="D30" s="164"/>
      <c r="E30" s="165"/>
      <c r="F30" s="165"/>
      <c r="G30" s="119"/>
      <c r="H30" s="74"/>
      <c r="I30" s="122"/>
      <c r="J30" s="123"/>
      <c r="K30" s="60" t="e" cm="1">
        <f t="array" ref="K30">_xlfn.IFS(H30=$R$13,$S$13,H30=$R$14,$S$14,H30=$R$15,$S$15,H30=$R$16,$S$16)</f>
        <v>#N/A</v>
      </c>
      <c r="L30" s="48"/>
      <c r="M30" s="48"/>
      <c r="N30" s="48">
        <f t="shared" si="0"/>
        <v>0</v>
      </c>
      <c r="O30" s="48"/>
      <c r="P30" s="47"/>
      <c r="Q30" s="82"/>
    </row>
    <row r="31" spans="1:17" ht="13.5" customHeight="1" x14ac:dyDescent="0.55000000000000004">
      <c r="A31" s="83">
        <v>19</v>
      </c>
      <c r="B31" s="36"/>
      <c r="C31" s="164"/>
      <c r="D31" s="164"/>
      <c r="E31" s="165"/>
      <c r="F31" s="165"/>
      <c r="G31" s="119"/>
      <c r="H31" s="74"/>
      <c r="I31" s="122"/>
      <c r="J31" s="123"/>
      <c r="K31" s="60" t="e" cm="1">
        <f t="array" ref="K31">_xlfn.IFS(H31=$R$13,$S$13,H31=$R$14,$S$14,H31=$R$15,$S$15,H31=$R$16,$S$16)</f>
        <v>#N/A</v>
      </c>
      <c r="L31" s="48"/>
      <c r="M31" s="48"/>
      <c r="N31" s="48">
        <f t="shared" si="0"/>
        <v>0</v>
      </c>
      <c r="O31" s="48"/>
      <c r="P31" s="47"/>
      <c r="Q31" s="82"/>
    </row>
    <row r="32" spans="1:17" ht="13.5" customHeight="1" x14ac:dyDescent="0.55000000000000004">
      <c r="A32" s="83">
        <v>20</v>
      </c>
      <c r="B32" s="36"/>
      <c r="C32" s="164"/>
      <c r="D32" s="164"/>
      <c r="E32" s="165"/>
      <c r="F32" s="165"/>
      <c r="G32" s="119"/>
      <c r="H32" s="74"/>
      <c r="I32" s="122"/>
      <c r="J32" s="123"/>
      <c r="K32" s="60" t="e" cm="1">
        <f t="array" ref="K32">_xlfn.IFS(H32=$R$13,$S$13,H32=$R$14,$S$14,H32=$R$15,$S$15,H32=$R$16,$S$16)</f>
        <v>#N/A</v>
      </c>
      <c r="L32" s="48"/>
      <c r="M32" s="48"/>
      <c r="N32" s="48">
        <f t="shared" si="0"/>
        <v>0</v>
      </c>
      <c r="O32" s="48"/>
      <c r="P32" s="47"/>
      <c r="Q32" s="82"/>
    </row>
    <row r="33" spans="1:19" ht="13.5" customHeight="1" x14ac:dyDescent="0.55000000000000004">
      <c r="A33" s="83">
        <v>21</v>
      </c>
      <c r="B33" s="36"/>
      <c r="C33" s="164"/>
      <c r="D33" s="164"/>
      <c r="E33" s="165"/>
      <c r="F33" s="165"/>
      <c r="G33" s="119"/>
      <c r="H33" s="74"/>
      <c r="I33" s="122"/>
      <c r="J33" s="123"/>
      <c r="K33" s="60" t="e" cm="1">
        <f t="array" ref="K33">_xlfn.IFS(H33=$R$13,$S$13,H33=$R$14,$S$14,H33=$R$15,$S$15,H33=$R$16,$S$16)</f>
        <v>#N/A</v>
      </c>
      <c r="L33" s="48"/>
      <c r="M33" s="48"/>
      <c r="N33" s="48">
        <f t="shared" si="0"/>
        <v>0</v>
      </c>
      <c r="O33" s="48"/>
      <c r="P33" s="47"/>
      <c r="Q33" s="82"/>
    </row>
    <row r="34" spans="1:19" ht="13.5" customHeight="1" x14ac:dyDescent="0.55000000000000004">
      <c r="A34" s="83">
        <v>22</v>
      </c>
      <c r="B34" s="38"/>
      <c r="C34" s="172"/>
      <c r="D34" s="172"/>
      <c r="E34" s="173"/>
      <c r="F34" s="173"/>
      <c r="G34" s="120"/>
      <c r="H34" s="104"/>
      <c r="I34" s="126"/>
      <c r="J34" s="127"/>
      <c r="K34" s="61" t="e" cm="1">
        <f t="array" ref="K34">_xlfn.IFS(H34=$R$13,$S$13,H34=$R$14,$S$14,H34=$R$15,$S$15,H34=$R$16,$S$16)</f>
        <v>#N/A</v>
      </c>
      <c r="L34" s="117"/>
      <c r="M34" s="117"/>
      <c r="N34" s="117">
        <f t="shared" si="0"/>
        <v>0</v>
      </c>
      <c r="O34" s="117"/>
      <c r="P34" s="118"/>
      <c r="Q34" s="82"/>
    </row>
    <row r="35" spans="1:19" ht="48" customHeight="1" x14ac:dyDescent="0.55000000000000004">
      <c r="B35" s="167"/>
      <c r="C35" s="155"/>
      <c r="D35" s="155"/>
      <c r="E35" s="155"/>
      <c r="F35" s="155"/>
      <c r="G35" s="29" t="s">
        <v>15</v>
      </c>
      <c r="H35" s="174" t="s">
        <v>87</v>
      </c>
      <c r="I35" s="175"/>
      <c r="J35" s="176"/>
      <c r="K35" s="155" t="s">
        <v>66</v>
      </c>
      <c r="L35" s="29" t="s">
        <v>73</v>
      </c>
      <c r="M35" s="29" t="s">
        <v>74</v>
      </c>
      <c r="N35" s="155" t="s">
        <v>84</v>
      </c>
      <c r="O35" s="155"/>
      <c r="P35" s="156"/>
      <c r="Q35" s="82"/>
    </row>
    <row r="36" spans="1:19" ht="21.75" customHeight="1" x14ac:dyDescent="0.55000000000000004">
      <c r="B36" s="168"/>
      <c r="C36" s="160"/>
      <c r="D36" s="160"/>
      <c r="E36" s="160"/>
      <c r="F36" s="160"/>
      <c r="G36" s="28">
        <v>1.1499999999999999</v>
      </c>
      <c r="H36" s="157" t="s">
        <v>54</v>
      </c>
      <c r="I36" s="158"/>
      <c r="J36" s="159"/>
      <c r="K36" s="160"/>
      <c r="L36" s="74" t="s">
        <v>76</v>
      </c>
      <c r="M36" s="160" t="s">
        <v>77</v>
      </c>
      <c r="N36" s="160" t="s">
        <v>63</v>
      </c>
      <c r="O36" s="160"/>
      <c r="P36" s="162"/>
      <c r="Q36" s="82"/>
    </row>
    <row r="37" spans="1:19" ht="21.75" customHeight="1" x14ac:dyDescent="0.55000000000000004">
      <c r="B37" s="168"/>
      <c r="C37" s="160"/>
      <c r="D37" s="160"/>
      <c r="E37" s="160"/>
      <c r="F37" s="160"/>
      <c r="G37" s="28">
        <v>1.3</v>
      </c>
      <c r="H37" s="157" t="s">
        <v>55</v>
      </c>
      <c r="I37" s="158"/>
      <c r="J37" s="159"/>
      <c r="K37" s="54" t="s">
        <v>16</v>
      </c>
      <c r="L37" s="54" t="s">
        <v>16</v>
      </c>
      <c r="M37" s="160"/>
      <c r="N37" s="160" t="s">
        <v>56</v>
      </c>
      <c r="O37" s="160" t="s">
        <v>78</v>
      </c>
      <c r="P37" s="162" t="s">
        <v>79</v>
      </c>
      <c r="Q37" s="82"/>
    </row>
    <row r="38" spans="1:19" ht="21.75" customHeight="1" x14ac:dyDescent="0.55000000000000004">
      <c r="B38" s="168"/>
      <c r="C38" s="160"/>
      <c r="D38" s="160"/>
      <c r="E38" s="160"/>
      <c r="F38" s="160"/>
      <c r="G38" s="28">
        <v>1.5</v>
      </c>
      <c r="H38" s="157" t="s">
        <v>9</v>
      </c>
      <c r="I38" s="158"/>
      <c r="J38" s="159"/>
      <c r="K38" s="24" t="s">
        <v>64</v>
      </c>
      <c r="L38" s="24" t="s">
        <v>64</v>
      </c>
      <c r="M38" s="160"/>
      <c r="N38" s="160"/>
      <c r="O38" s="160"/>
      <c r="P38" s="162"/>
      <c r="Q38" s="82"/>
    </row>
    <row r="39" spans="1:19" ht="21.75" customHeight="1" x14ac:dyDescent="0.55000000000000004">
      <c r="B39" s="169"/>
      <c r="C39" s="161"/>
      <c r="D39" s="161"/>
      <c r="E39" s="161"/>
      <c r="F39" s="161"/>
      <c r="G39" s="30">
        <v>1.7</v>
      </c>
      <c r="H39" s="170" t="s">
        <v>11</v>
      </c>
      <c r="I39" s="177"/>
      <c r="J39" s="178"/>
      <c r="K39" s="31" t="s">
        <v>65</v>
      </c>
      <c r="L39" s="31" t="s">
        <v>65</v>
      </c>
      <c r="M39" s="161"/>
      <c r="N39" s="161"/>
      <c r="O39" s="161"/>
      <c r="P39" s="163"/>
      <c r="Q39" s="82"/>
    </row>
    <row r="40" spans="1:19" ht="11.25" customHeight="1" x14ac:dyDescent="0.55000000000000004">
      <c r="B40" s="167" t="s">
        <v>17</v>
      </c>
      <c r="C40" s="155"/>
      <c r="D40" s="155"/>
      <c r="E40" s="155"/>
      <c r="F40" s="155"/>
      <c r="G40" s="171">
        <v>1.1499999999999999</v>
      </c>
      <c r="H40" s="33" t="s">
        <v>7</v>
      </c>
      <c r="I40" s="63">
        <v>13.3</v>
      </c>
      <c r="J40" s="64" t="str" cm="1">
        <f t="array" ref="J40">_xlfn.IFS(H40=$R$40,$S$40,H40=$R$41,$S$41,H40=$R$42,$S$42,H40=$R$43,$S$43)</f>
        <v>L</v>
      </c>
      <c r="K40" s="128">
        <f>SUMIFS($I$13:$I$34,$G$13:$G$34,$G$9,$H$13:$H$34,$H$9)</f>
        <v>0</v>
      </c>
      <c r="L40" s="49">
        <f>SUMIFS($L$13:$L$34,$G$13:$G$34,$G$9,$H$13:$H$34,H9)</f>
        <v>0</v>
      </c>
      <c r="M40" s="49">
        <f>SUMIFS($M$13:$M$34,$G$13:$G$34,$G$9,$H$13:$H$34,$H$9)</f>
        <v>0</v>
      </c>
      <c r="N40" s="49">
        <f>SUMIFS($N$13:$N$34,$G$13:$G$34,$G$9,$H$13:$H$34,$H$9)</f>
        <v>0</v>
      </c>
      <c r="O40" s="49">
        <f>SUMIFS($O$13:$O$34,$G$13:$G$34,$G$9,$H$13:$H$34,$H$9)</f>
        <v>0</v>
      </c>
      <c r="P40" s="50">
        <f>SUMIFS($P$13:$P$34,$G$13:$G$34,$G$9,$H$13:$H$34,$H$9)</f>
        <v>0</v>
      </c>
      <c r="Q40" s="82"/>
      <c r="R40" s="23" t="s">
        <v>7</v>
      </c>
      <c r="S40" s="23" t="s">
        <v>68</v>
      </c>
    </row>
    <row r="41" spans="1:19" ht="11.25" customHeight="1" x14ac:dyDescent="0.55000000000000004">
      <c r="B41" s="168"/>
      <c r="C41" s="160"/>
      <c r="D41" s="160"/>
      <c r="E41" s="160"/>
      <c r="F41" s="160"/>
      <c r="G41" s="154"/>
      <c r="H41" s="28" t="s">
        <v>8</v>
      </c>
      <c r="I41" s="65">
        <v>14.1</v>
      </c>
      <c r="J41" s="66" t="str" cm="1">
        <f t="array" ref="J41">_xlfn.IFS(H41=$R$40,$S$40,H41=$R$41,$S$41,H41=$R$42,$S$42,H41=$R$43,$S$43)</f>
        <v>L</v>
      </c>
      <c r="K41" s="121">
        <f>SUMIFS($J$13:$J$34,$G$13:$G$34,$G$9,$H$13:$H$34,$H$10)</f>
        <v>0</v>
      </c>
      <c r="L41" s="48">
        <f>SUMIFS($L$13:$L$34,$G$13:$G$34,$G$9,$H$13:$H$34,H10)</f>
        <v>0</v>
      </c>
      <c r="M41" s="48">
        <f>SUMIFS($M$13:$M$34,$G$13:$G$34,$G$9,$H$13:$H$34,$H$10)</f>
        <v>0</v>
      </c>
      <c r="N41" s="48">
        <f>SUMIFS($N$13:$N$34,$G$13:$G$34,$G$9,$H$13:$H$34,$H$10)</f>
        <v>0</v>
      </c>
      <c r="O41" s="48">
        <f>SUMIFS($O$13:$O$34,$G$13:$G$34,$G$9,$H$13:$H$34,$H$10)</f>
        <v>0</v>
      </c>
      <c r="P41" s="47">
        <f>SUMIFS($P$13:$P$34,$G$13:$G$34,$G$9,$H$13:$H$34,$H$10)</f>
        <v>0</v>
      </c>
      <c r="Q41" s="82"/>
      <c r="R41" s="23" t="s">
        <v>8</v>
      </c>
      <c r="S41" s="23" t="s">
        <v>68</v>
      </c>
    </row>
    <row r="42" spans="1:19" ht="11.25" customHeight="1" x14ac:dyDescent="0.55000000000000004">
      <c r="B42" s="168"/>
      <c r="C42" s="160"/>
      <c r="D42" s="160"/>
      <c r="E42" s="160"/>
      <c r="F42" s="160"/>
      <c r="G42" s="154"/>
      <c r="H42" s="28" t="s">
        <v>9</v>
      </c>
      <c r="I42" s="65">
        <v>17.3</v>
      </c>
      <c r="J42" s="66" t="str" cm="1">
        <f t="array" ref="J42">_xlfn.IFS(H42=$R$40,$S$40,H42=$R$41,$S$41,H42=$R$42,$S$42,H42=$R$43,$S$43)</f>
        <v>㎏</v>
      </c>
      <c r="K42" s="129">
        <f>SUMIFS($J$13:$J$34,$G$13:$G$34,$G$9,$H$13:$H$34,H11)</f>
        <v>0</v>
      </c>
      <c r="L42" s="67">
        <f>SUMIFS($L$13:$L$34,$G$13:$G$34,$G$9,$H$13:$H$34,$H$11)</f>
        <v>0</v>
      </c>
      <c r="M42" s="67">
        <f>SUMIFS($M$13:$M$34,$G$13:$G$34,$G$9,$H$13:$H$34,$H$11)</f>
        <v>0</v>
      </c>
      <c r="N42" s="67">
        <f>SUMIFS($N$13:$N$34,$G$13:$G$34,$G$9,$H$13:$H$34,$H$11)</f>
        <v>0</v>
      </c>
      <c r="O42" s="67">
        <f>SUMIFS($O$13:$O$34,$G$13:$G$34,$G$9,$H$13:$H$34,$H$11)</f>
        <v>0</v>
      </c>
      <c r="P42" s="68">
        <f>SUMIFS($P$13:$P$34,$G$13:$G$34,$G$9,$H$13:$H$34,$H$11)</f>
        <v>0</v>
      </c>
      <c r="Q42" s="82"/>
      <c r="R42" s="23" t="s">
        <v>9</v>
      </c>
      <c r="S42" s="23" t="s">
        <v>10</v>
      </c>
    </row>
    <row r="43" spans="1:19" ht="11.25" customHeight="1" x14ac:dyDescent="0.55000000000000004">
      <c r="B43" s="168"/>
      <c r="C43" s="160"/>
      <c r="D43" s="160"/>
      <c r="E43" s="160"/>
      <c r="F43" s="160"/>
      <c r="G43" s="154"/>
      <c r="H43" s="28" t="s">
        <v>11</v>
      </c>
      <c r="I43" s="65">
        <v>8.6999999999999993</v>
      </c>
      <c r="J43" s="66" t="str" cm="1">
        <f t="array" ref="J43">_xlfn.IFS(H43=$R$40,$S$40,H43=$R$41,$S$41,H43=$R$42,$S$42,H43=$R$43,$S$43)</f>
        <v>㎥</v>
      </c>
      <c r="K43" s="129">
        <f>SUMIFS($J$13:$J$34,$G$13:$G$34,$G$9,$H$13:$H$34,H12)</f>
        <v>0</v>
      </c>
      <c r="L43" s="67">
        <f t="shared" ref="L43:L55" si="1">SUMIFS($L$13:$L$34,$G$13:$G$34,G9,$H$13:$H$34,H8)</f>
        <v>0</v>
      </c>
      <c r="M43" s="67">
        <f>SUMIFS($M$13:$M$34,$G$13:$G$34,$G$9,$H$13:$H$34,$H$12)</f>
        <v>0</v>
      </c>
      <c r="N43" s="67">
        <f>SUMIFS($N$13:$N$34,$G$13:$G$34,$G$9,$H$13:$H$34,$H$12)</f>
        <v>0</v>
      </c>
      <c r="O43" s="67">
        <f>SUMIFS($O$13:$O$34,$G$13:$G$34,$G$9,$H$13:$H$34,$H$12)</f>
        <v>0</v>
      </c>
      <c r="P43" s="68">
        <f>SUMIFS($P$13:$P$34,$G$13:$G$34,$G$9,$H$13:$H$34,$H$12)</f>
        <v>0</v>
      </c>
      <c r="Q43" s="82"/>
      <c r="R43" s="23" t="s">
        <v>11</v>
      </c>
      <c r="S43" s="23" t="s">
        <v>12</v>
      </c>
    </row>
    <row r="44" spans="1:19" ht="11.25" customHeight="1" x14ac:dyDescent="0.55000000000000004">
      <c r="B44" s="168"/>
      <c r="C44" s="160"/>
      <c r="D44" s="160"/>
      <c r="E44" s="160"/>
      <c r="F44" s="160"/>
      <c r="G44" s="154">
        <v>1.3</v>
      </c>
      <c r="H44" s="28" t="s">
        <v>7</v>
      </c>
      <c r="I44" s="65">
        <v>26.7</v>
      </c>
      <c r="J44" s="66" t="str" cm="1">
        <f t="array" ref="J44">_xlfn.IFS(H44=$R$40,$S$40,H44=$R$41,$S$41,H44=$R$42,$S$42,H44=$R$43,$S$43)</f>
        <v>L</v>
      </c>
      <c r="K44" s="121">
        <f>SUMIFS($J$13:$J$34,$G$13:$G$34,G10,$H$13:$H$34,H9)</f>
        <v>0</v>
      </c>
      <c r="L44" s="48">
        <f t="shared" si="1"/>
        <v>0</v>
      </c>
      <c r="M44" s="48">
        <f>SUMIFS($M$13:$M$34,$G$13:$G$34,$G$10,$H$13:$H$34,$H$9)</f>
        <v>0</v>
      </c>
      <c r="N44" s="48">
        <f>SUMIFS($N$13:$N$34,$G$13:$G$34,$G$10,$H$13:$H$34,$H$9)</f>
        <v>0</v>
      </c>
      <c r="O44" s="48">
        <f>SUMIFS($O$13:$O$34,$G$13:$G$34,$G$10,$H$13:$H$34,$H$9)</f>
        <v>0</v>
      </c>
      <c r="P44" s="47">
        <f>SUMIFS($P$13:$P$34,$G$13:$G$34,$G$10,$H$13:$H$34,$H$9)</f>
        <v>0</v>
      </c>
      <c r="Q44" s="82"/>
    </row>
    <row r="45" spans="1:19" ht="11.25" customHeight="1" x14ac:dyDescent="0.55000000000000004">
      <c r="B45" s="168"/>
      <c r="C45" s="160"/>
      <c r="D45" s="160"/>
      <c r="E45" s="160"/>
      <c r="F45" s="160"/>
      <c r="G45" s="154"/>
      <c r="H45" s="28" t="s">
        <v>8</v>
      </c>
      <c r="I45" s="65">
        <v>28.3</v>
      </c>
      <c r="J45" s="66" t="str" cm="1">
        <f t="array" ref="J45">_xlfn.IFS(H45=$R$40,$S$40,H45=$R$41,$S$41,H45=$R$42,$S$42,H45=$R$43,$S$43)</f>
        <v>L</v>
      </c>
      <c r="K45" s="121">
        <f>SUMIFS($J$13:$J$34,$G$13:$G$34,G10,$H$13:$H$34,H10)</f>
        <v>0</v>
      </c>
      <c r="L45" s="48">
        <f t="shared" si="1"/>
        <v>0</v>
      </c>
      <c r="M45" s="48">
        <f>SUMIFS($M$13:$M$34,$G$13:$G$34,$G$10,$H$13:$H$34,$H$10)</f>
        <v>0</v>
      </c>
      <c r="N45" s="48">
        <f>SUMIFS($N$13:$N$34,$G$13:$G$34,$G$10,$H$13:$H$34,$H$10)</f>
        <v>0</v>
      </c>
      <c r="O45" s="48">
        <f>SUMIFS($O$13:$O$34,$G$13:$G$34,$G$10,$H$13:$H$34,$H$10)</f>
        <v>0</v>
      </c>
      <c r="P45" s="47">
        <f>SUMIFS($P$13:$P$34,$G$13:$G$34,$G$10,$H$13:$H$34,$H$10)</f>
        <v>0</v>
      </c>
      <c r="Q45" s="82"/>
    </row>
    <row r="46" spans="1:19" ht="11.25" customHeight="1" x14ac:dyDescent="0.55000000000000004">
      <c r="B46" s="168"/>
      <c r="C46" s="160"/>
      <c r="D46" s="160"/>
      <c r="E46" s="160"/>
      <c r="F46" s="160"/>
      <c r="G46" s="154"/>
      <c r="H46" s="28" t="s">
        <v>9</v>
      </c>
      <c r="I46" s="65">
        <v>34.700000000000003</v>
      </c>
      <c r="J46" s="66" t="str" cm="1">
        <f t="array" ref="J46">_xlfn.IFS(H46=$R$40,$S$40,H46=$R$41,$S$41,H46=$R$42,$S$42,H46=$R$43,$S$43)</f>
        <v>㎏</v>
      </c>
      <c r="K46" s="130">
        <f>SUMIFS($J$13:$J$34,$G$13:$G$34,G10,$H$13:$H$34,$H$11)</f>
        <v>0</v>
      </c>
      <c r="L46" s="69">
        <f t="shared" si="1"/>
        <v>0</v>
      </c>
      <c r="M46" s="69">
        <f>SUMIFS($M$13:$M$34,$G$13:$G$34,$G$10,$H$13:$H$34,$H$11)</f>
        <v>0</v>
      </c>
      <c r="N46" s="69">
        <f>SUMIFS($N$13:$N$34,$G$13:$G$34,$G$10,$H$13:$H$34,$H$11)</f>
        <v>0</v>
      </c>
      <c r="O46" s="69">
        <f>SUMIFS($O$13:$O$34,$G$13:$G$34,$G$10,$H$13:$H$34,$H$11)</f>
        <v>0</v>
      </c>
      <c r="P46" s="70">
        <f>SUMIFS($P$13:$P$34,$G$13:$G$34,$G$10,$H$13:$H$34,$H$11)</f>
        <v>0</v>
      </c>
      <c r="Q46" s="153"/>
    </row>
    <row r="47" spans="1:19" ht="11.25" customHeight="1" x14ac:dyDescent="0.55000000000000004">
      <c r="B47" s="168"/>
      <c r="C47" s="160"/>
      <c r="D47" s="160"/>
      <c r="E47" s="160"/>
      <c r="F47" s="160"/>
      <c r="G47" s="154"/>
      <c r="H47" s="28" t="s">
        <v>11</v>
      </c>
      <c r="I47" s="65">
        <v>17.5</v>
      </c>
      <c r="J47" s="66" t="str" cm="1">
        <f t="array" ref="J47">_xlfn.IFS(H47=$R$40,$S$40,H47=$R$41,$S$41,H47=$R$42,$S$42,H47=$R$43,$S$43)</f>
        <v>㎥</v>
      </c>
      <c r="K47" s="130">
        <f>SUMIFS($J$13:$J$34,$G$13:$G$34,$G$10,$H$13:$H$34,$H$12)</f>
        <v>0</v>
      </c>
      <c r="L47" s="69">
        <f t="shared" si="1"/>
        <v>0</v>
      </c>
      <c r="M47" s="69">
        <f>SUMIFS($M$13:$M$34,$G$13:$G$34,$G$10,$H$13:$H$34,$H$12)</f>
        <v>0</v>
      </c>
      <c r="N47" s="69">
        <f>SUMIFS($N$13:$N$34,$G$13:$G$34,$G$10,$H$13:$H$34,$H$12)</f>
        <v>0</v>
      </c>
      <c r="O47" s="69">
        <f>SUMIFS($O$13:$O$34,$G$13:$G$34,$G$10,$H$13:$H$34,$H$12)</f>
        <v>0</v>
      </c>
      <c r="P47" s="70">
        <f>SUMIFS($P$13:$P$34,$G$13:$G$34,$G$10,$H$13:$H$34,$H$12)</f>
        <v>0</v>
      </c>
      <c r="Q47" s="153"/>
    </row>
    <row r="48" spans="1:19" ht="11.25" customHeight="1" x14ac:dyDescent="0.55000000000000004">
      <c r="B48" s="168"/>
      <c r="C48" s="160"/>
      <c r="D48" s="160"/>
      <c r="E48" s="160"/>
      <c r="F48" s="160"/>
      <c r="G48" s="154">
        <v>1.5</v>
      </c>
      <c r="H48" s="28" t="s">
        <v>7</v>
      </c>
      <c r="I48" s="65">
        <v>44.5</v>
      </c>
      <c r="J48" s="66" t="str" cm="1">
        <f t="array" ref="J48">_xlfn.IFS(H48=$R$40,$S$40,H48=$R$41,$S$41,H48=$R$42,$S$42,H48=$R$43,$S$43)</f>
        <v>L</v>
      </c>
      <c r="K48" s="121">
        <f>SUMIFS($J$13:$J$34,$G$13:$G$34,$G$11,$H$13:$H$34,$H$9)</f>
        <v>0</v>
      </c>
      <c r="L48" s="48">
        <f t="shared" si="1"/>
        <v>0</v>
      </c>
      <c r="M48" s="48">
        <f>SUMIFS($M$13:$M$34,$G$13:$G$34,$G$11,$H$13:$H$34,$H$9)</f>
        <v>0</v>
      </c>
      <c r="N48" s="48">
        <f>SUMIFS($N$13:$N$34,$G$13:$G$34,$G$11,$H$13:$H$34,$H$9)</f>
        <v>0</v>
      </c>
      <c r="O48" s="121">
        <f>SUMIFS($O$13:$O$34,$G$13:$G$34,$G$11,$H$13:$H$34,$H$9)</f>
        <v>0</v>
      </c>
      <c r="P48" s="47">
        <f>SUMIFS($P$13:$P$34,$G$13:$G$34,$G$11,$H$13:$H$34,$H$9)</f>
        <v>0</v>
      </c>
      <c r="Q48" s="82"/>
    </row>
    <row r="49" spans="2:17" ht="11.25" customHeight="1" x14ac:dyDescent="0.55000000000000004">
      <c r="B49" s="168"/>
      <c r="C49" s="160"/>
      <c r="D49" s="160"/>
      <c r="E49" s="160"/>
      <c r="F49" s="160"/>
      <c r="G49" s="154"/>
      <c r="H49" s="28" t="s">
        <v>8</v>
      </c>
      <c r="I49" s="65">
        <v>47.1</v>
      </c>
      <c r="J49" s="66" t="str" cm="1">
        <f t="array" ref="J49">_xlfn.IFS(H49=$R$40,$S$40,H49=$R$41,$S$41,H49=$R$42,$S$42,H49=$R$43,$S$43)</f>
        <v>L</v>
      </c>
      <c r="K49" s="121">
        <f>SUMIFS($J$13:$J$34,$G$13:$G$34,$G$11,$H$13:$H$34,$H$10)</f>
        <v>0</v>
      </c>
      <c r="L49" s="48">
        <f t="shared" si="1"/>
        <v>0</v>
      </c>
      <c r="M49" s="48">
        <f>SUMIFS($M$13:$M$34,$G$13:$G$34,$G$11,$H$13:$H$34,$H$10)</f>
        <v>0</v>
      </c>
      <c r="N49" s="48">
        <f>SUMIFS($N$13:$N$34,$G$13:$G$34,$G$11,$H$13:$H$34,$H$10)</f>
        <v>0</v>
      </c>
      <c r="O49" s="48">
        <f>SUMIFS($O$13:$O$34,$G$13:$G$34,$G$11,$H$13:$H$34,$H$10)</f>
        <v>0</v>
      </c>
      <c r="P49" s="47">
        <f>SUMIFS($P$13:$P$34,$G$13:$G$34,$G$10,$H$13:$H$34,$H$10)</f>
        <v>0</v>
      </c>
      <c r="Q49" s="82"/>
    </row>
    <row r="50" spans="2:17" ht="11.25" customHeight="1" x14ac:dyDescent="0.55000000000000004">
      <c r="B50" s="168"/>
      <c r="C50" s="160"/>
      <c r="D50" s="160"/>
      <c r="E50" s="160"/>
      <c r="F50" s="160"/>
      <c r="G50" s="154"/>
      <c r="H50" s="28" t="s">
        <v>9</v>
      </c>
      <c r="I50" s="65">
        <v>57.8</v>
      </c>
      <c r="J50" s="66" t="str" cm="1">
        <f t="array" ref="J50">_xlfn.IFS(H50=$R$40,$S$40,H50=$R$41,$S$41,H50=$R$42,$S$42,H50=$R$43,$S$43)</f>
        <v>㎏</v>
      </c>
      <c r="K50" s="129">
        <f>SUMIFS($J$13:$J$34,$G$13:$G$34,G11,$H$13:$H$34,H11)</f>
        <v>0</v>
      </c>
      <c r="L50" s="67">
        <f t="shared" si="1"/>
        <v>0</v>
      </c>
      <c r="M50" s="67">
        <f>SUMIFS($M$13:$M$34,$G$13:$G$34,$G$11,$H$13:$H$34,$H$11)</f>
        <v>0</v>
      </c>
      <c r="N50" s="67">
        <f>SUMIFS($N$13:$N$34,$G$13:$G$34,$G$11,$H$13:$H$34,$H$11)</f>
        <v>0</v>
      </c>
      <c r="O50" s="67">
        <f>SUMIFS($O$13:$O$34,$G$13:$G$34,$G$11,$H$13:$H$34,$H$11)</f>
        <v>0</v>
      </c>
      <c r="P50" s="47">
        <f>SUMIFS($P$13:$P$34,$G$13:$G$34,$G$11,$H$13:$H$34,$H$11)</f>
        <v>0</v>
      </c>
      <c r="Q50" s="82"/>
    </row>
    <row r="51" spans="2:17" ht="11.25" customHeight="1" x14ac:dyDescent="0.55000000000000004">
      <c r="B51" s="168"/>
      <c r="C51" s="160"/>
      <c r="D51" s="160"/>
      <c r="E51" s="160"/>
      <c r="F51" s="160"/>
      <c r="G51" s="154"/>
      <c r="H51" s="28" t="s">
        <v>11</v>
      </c>
      <c r="I51" s="65">
        <v>29.1</v>
      </c>
      <c r="J51" s="66" t="str" cm="1">
        <f t="array" ref="J51">_xlfn.IFS(H51=$R$40,$S$40,H51=$R$41,$S$41,H51=$R$42,$S$42,H51=$R$43,$S$43)</f>
        <v>㎥</v>
      </c>
      <c r="K51" s="129">
        <f>SUMIFS($J$13:$J$34,$G$13:$G$34,$G$11,$H$13:$H$34,$H$12)</f>
        <v>0</v>
      </c>
      <c r="L51" s="67">
        <f t="shared" si="1"/>
        <v>0</v>
      </c>
      <c r="M51" s="67">
        <f>SUMIFS($M$13:$M$34,$G$13:$G$34,$G$11,$H$13:$H$34,$H$12)</f>
        <v>0</v>
      </c>
      <c r="N51" s="67">
        <f>SUMIFS($N$13:$N$34,$G$13:$G$34,$G$11,$H$13:$H$34,$H$12)</f>
        <v>0</v>
      </c>
      <c r="O51" s="67">
        <f>SUMIFS($O$13:$O$34,$G$13:$G$34,$G$11,$H$13:$H$34,$H$12)</f>
        <v>0</v>
      </c>
      <c r="P51" s="68">
        <f>SUMIFS($P$13:$P$34,$G$13:$G$34,$G$11,$H$13:$H$34,$H$12)</f>
        <v>0</v>
      </c>
      <c r="Q51" s="82"/>
    </row>
    <row r="52" spans="2:17" ht="11.25" customHeight="1" x14ac:dyDescent="0.55000000000000004">
      <c r="B52" s="168"/>
      <c r="C52" s="160"/>
      <c r="D52" s="160"/>
      <c r="E52" s="160"/>
      <c r="F52" s="160"/>
      <c r="G52" s="154">
        <v>1.7</v>
      </c>
      <c r="H52" s="28" t="s">
        <v>7</v>
      </c>
      <c r="I52" s="65">
        <v>62.2</v>
      </c>
      <c r="J52" s="66" t="str" cm="1">
        <f t="array" ref="J52">_xlfn.IFS(H52=$R$40,$S$40,H52=$R$41,$S$41,H52=$R$42,$S$42,H52=$R$43,$S$43)</f>
        <v>L</v>
      </c>
      <c r="K52" s="121">
        <f>SUMIFS($J$13:$J$34,$G$13:$G$34,$G$12,$H$13:$H$34,$H$9)</f>
        <v>0</v>
      </c>
      <c r="L52" s="48">
        <f t="shared" si="1"/>
        <v>0</v>
      </c>
      <c r="M52" s="48">
        <f>SUMIFS($M$13:$M$34,$G$13:$G$34,$G$11,$H$13:$H$34,$H$9)</f>
        <v>0</v>
      </c>
      <c r="N52" s="48">
        <f>SUMIFS($N$13:$N$34,$G$13:$G$34,$G$12,$H$13:$H$34,$H$9)</f>
        <v>0</v>
      </c>
      <c r="O52" s="48">
        <f>SUMIFS($O$13:$O$34,$G$13:$G$34,$G$12,$H$13:$H$34,$H$9)</f>
        <v>0</v>
      </c>
      <c r="P52" s="47">
        <f>SUMIFS($P$13:$P$34,$G$13:$G$34,$G$12,$H$13:$H$34,$H$9)</f>
        <v>0</v>
      </c>
      <c r="Q52" s="82"/>
    </row>
    <row r="53" spans="2:17" ht="11.25" customHeight="1" x14ac:dyDescent="0.55000000000000004">
      <c r="B53" s="168"/>
      <c r="C53" s="160"/>
      <c r="D53" s="160"/>
      <c r="E53" s="160"/>
      <c r="F53" s="160"/>
      <c r="G53" s="154"/>
      <c r="H53" s="28" t="s">
        <v>8</v>
      </c>
      <c r="I53" s="65">
        <v>65.900000000000006</v>
      </c>
      <c r="J53" s="66" t="str" cm="1">
        <f t="array" ref="J53">_xlfn.IFS(H53=$R$40,$S$40,H53=$R$41,$S$41,H53=$R$42,$S$42,H53=$R$43,$S$43)</f>
        <v>L</v>
      </c>
      <c r="K53" s="121">
        <f>SUMIFS($J$13:$J$34,$G$13:$G$34,G12,$H$13:$H$34,$H$10)</f>
        <v>0</v>
      </c>
      <c r="L53" s="48">
        <f t="shared" si="1"/>
        <v>0</v>
      </c>
      <c r="M53" s="48">
        <f>SUMIFS($M$13:$M$34,$G$13:$G$34,$G$12,$H$13:$H$34,$H$10)</f>
        <v>0</v>
      </c>
      <c r="N53" s="48">
        <f>SUMIFS($N$13:$N$34,$G$13:$G$34,$G$12,$H$13:$H$34,$H$10)</f>
        <v>0</v>
      </c>
      <c r="O53" s="48">
        <f>SUMIFS($O$13:$O$34,$G$13:$G$34,$G$12,$H$13:$H$34,$H$10)</f>
        <v>0</v>
      </c>
      <c r="P53" s="47">
        <f>SUMIFS($P$13:$P$34,$G$13:$G$34,$G$12,$H$13:$H$34,$H$10)</f>
        <v>0</v>
      </c>
      <c r="Q53" s="82"/>
    </row>
    <row r="54" spans="2:17" ht="11.25" customHeight="1" x14ac:dyDescent="0.55000000000000004">
      <c r="B54" s="168"/>
      <c r="C54" s="160"/>
      <c r="D54" s="160"/>
      <c r="E54" s="160"/>
      <c r="F54" s="160"/>
      <c r="G54" s="154"/>
      <c r="H54" s="28" t="s">
        <v>9</v>
      </c>
      <c r="I54" s="65">
        <v>80.900000000000006</v>
      </c>
      <c r="J54" s="66" t="str" cm="1">
        <f t="array" ref="J54">_xlfn.IFS(H54=$R$40,$S$40,H54=$R$41,$S$41,H54=$R$42,$S$42,H54=$R$43,$S$43)</f>
        <v>㎏</v>
      </c>
      <c r="K54" s="129">
        <f>SUMIFS($J$13:$J$34,$G$13:$G$34,$G$12,$H$13:$H$34,$H$11)</f>
        <v>0</v>
      </c>
      <c r="L54" s="67">
        <f t="shared" si="1"/>
        <v>0</v>
      </c>
      <c r="M54" s="67">
        <f>SUMIFS($M$13:$M$34,$G$13:$G$34,$G$12,$H$13:$H$34,$H$11)</f>
        <v>0</v>
      </c>
      <c r="N54" s="67">
        <f>SUMIFS($N$13:$N$34,$G$13:$G$34,$G$12,$H$13:$H$34,$H$11)</f>
        <v>0</v>
      </c>
      <c r="O54" s="67">
        <f>SUMIFS($O$13:$O$34,$G$13:$G$34,$G$12,$H$13:$H$34,$H$11)</f>
        <v>0</v>
      </c>
      <c r="P54" s="68">
        <f>SUMIFS($P$13:$P$34,$G$13:$G$34,$G$12,$H$13:$H$34,$H$11)</f>
        <v>0</v>
      </c>
      <c r="Q54" s="82"/>
    </row>
    <row r="55" spans="2:17" ht="11.25" customHeight="1" x14ac:dyDescent="0.55000000000000004">
      <c r="B55" s="168"/>
      <c r="C55" s="160"/>
      <c r="D55" s="160"/>
      <c r="E55" s="160"/>
      <c r="F55" s="160"/>
      <c r="G55" s="154"/>
      <c r="H55" s="28" t="s">
        <v>11</v>
      </c>
      <c r="I55" s="65">
        <v>40.700000000000003</v>
      </c>
      <c r="J55" s="71" t="str" cm="1">
        <f t="array" ref="J55">_xlfn.IFS(H55=$R$40,$S$40,H55=$R$41,$S$41,H55=$R$42,$S$42,H55=$R$43,$S$43)</f>
        <v>㎥</v>
      </c>
      <c r="K55" s="129">
        <f>SUMIFS($J$13:$J$34,$G$13:$G$34,$G$12,$H$13:$H$34,$H$12)</f>
        <v>0</v>
      </c>
      <c r="L55" s="67">
        <f t="shared" si="1"/>
        <v>0</v>
      </c>
      <c r="M55" s="67">
        <f>SUMIFS($M$13:$M$34,$G$13:$G$34,$G$12,$H$13:$H$34,$H$12)</f>
        <v>0</v>
      </c>
      <c r="N55" s="67">
        <f>SUMIFS($N$13:$N$34,$G$13:$G$34,$G$12,$H$13:$H$34,$H$12)</f>
        <v>0</v>
      </c>
      <c r="O55" s="67">
        <f>SUMIFS($O$13:$O$34,$G$13:$G$34,$G$12,$H$13:$H$34,$H$12)</f>
        <v>0</v>
      </c>
      <c r="P55" s="68">
        <f>SUMIFS($P$13:$P$34,$G$13:$G$34,$G$12,$H$13:$H$34,$H$12)</f>
        <v>0</v>
      </c>
      <c r="Q55" s="82"/>
    </row>
    <row r="56" spans="2:17" s="88" customFormat="1" ht="21.75" customHeight="1" x14ac:dyDescent="0.55000000000000004">
      <c r="B56" s="169"/>
      <c r="C56" s="161"/>
      <c r="D56" s="161"/>
      <c r="E56" s="161"/>
      <c r="F56" s="170"/>
      <c r="G56" s="84"/>
      <c r="H56" s="84"/>
      <c r="I56" s="84"/>
      <c r="J56" s="85"/>
      <c r="K56" s="86"/>
      <c r="L56" s="86">
        <f>SUM(L40:L55)</f>
        <v>0</v>
      </c>
      <c r="M56" s="86">
        <f>SUM(M40:M55)</f>
        <v>0</v>
      </c>
      <c r="N56" s="86">
        <f>SUM(N40:N55)</f>
        <v>0</v>
      </c>
      <c r="O56" s="86">
        <f>SUM(O40:O55)</f>
        <v>0</v>
      </c>
      <c r="P56" s="87">
        <f>SUM(P40:P55)</f>
        <v>0</v>
      </c>
    </row>
    <row r="57" spans="2:17" s="88" customFormat="1" ht="11" x14ac:dyDescent="0.55000000000000004">
      <c r="B57" s="166" t="s">
        <v>18</v>
      </c>
      <c r="C57" s="166"/>
      <c r="D57" s="166"/>
      <c r="E57" s="166"/>
      <c r="F57" s="166"/>
      <c r="G57" s="166"/>
      <c r="H57" s="166"/>
      <c r="I57" s="166"/>
      <c r="J57" s="166"/>
      <c r="K57" s="166"/>
      <c r="L57" s="166"/>
      <c r="M57" s="166"/>
      <c r="N57" s="166"/>
      <c r="O57" s="166"/>
      <c r="P57" s="166"/>
    </row>
    <row r="58" spans="2:17" s="88" customFormat="1" ht="11" x14ac:dyDescent="0.55000000000000004">
      <c r="B58" s="20" t="s">
        <v>19</v>
      </c>
      <c r="C58" s="20"/>
      <c r="D58" s="20"/>
      <c r="E58" s="20"/>
      <c r="F58" s="20"/>
      <c r="G58" s="20"/>
      <c r="H58" s="20"/>
      <c r="I58" s="20"/>
      <c r="J58" s="20"/>
      <c r="K58" s="20"/>
      <c r="L58" s="20"/>
      <c r="M58" s="20"/>
      <c r="N58" s="20"/>
      <c r="O58" s="20"/>
      <c r="P58" s="20"/>
    </row>
    <row r="59" spans="2:17" x14ac:dyDescent="0.55000000000000004">
      <c r="B59" s="20" t="s">
        <v>80</v>
      </c>
      <c r="C59" s="20"/>
      <c r="D59" s="20"/>
      <c r="E59" s="20"/>
      <c r="F59" s="20"/>
      <c r="G59" s="20"/>
      <c r="H59" s="20"/>
      <c r="I59" s="20"/>
      <c r="J59" s="20"/>
      <c r="K59" s="20"/>
      <c r="L59" s="20"/>
      <c r="M59" s="20"/>
      <c r="N59" s="20"/>
      <c r="O59" s="20"/>
      <c r="P59" s="20"/>
    </row>
  </sheetData>
  <mergeCells count="83">
    <mergeCell ref="B3:P3"/>
    <mergeCell ref="C5:D5"/>
    <mergeCell ref="E5:L5"/>
    <mergeCell ref="N5:O5"/>
    <mergeCell ref="C6:D6"/>
    <mergeCell ref="C7:E7"/>
    <mergeCell ref="B8:B12"/>
    <mergeCell ref="C8:D12"/>
    <mergeCell ref="E8:F12"/>
    <mergeCell ref="I8:K9"/>
    <mergeCell ref="N8:P8"/>
    <mergeCell ref="M9:M12"/>
    <mergeCell ref="N9:P9"/>
    <mergeCell ref="I10:K10"/>
    <mergeCell ref="N10:N12"/>
    <mergeCell ref="P10:P12"/>
    <mergeCell ref="C14:D14"/>
    <mergeCell ref="E14:F14"/>
    <mergeCell ref="C15:D15"/>
    <mergeCell ref="E15:F15"/>
    <mergeCell ref="O10:O12"/>
    <mergeCell ref="I11:K11"/>
    <mergeCell ref="I12:K12"/>
    <mergeCell ref="C13:D13"/>
    <mergeCell ref="E13:F13"/>
    <mergeCell ref="C18:D18"/>
    <mergeCell ref="E18:F18"/>
    <mergeCell ref="C19:D19"/>
    <mergeCell ref="E19:F19"/>
    <mergeCell ref="C16:D16"/>
    <mergeCell ref="E16:F16"/>
    <mergeCell ref="C17:D17"/>
    <mergeCell ref="E17:F17"/>
    <mergeCell ref="C22:D22"/>
    <mergeCell ref="E22:F22"/>
    <mergeCell ref="C23:D23"/>
    <mergeCell ref="E23:F23"/>
    <mergeCell ref="C20:D20"/>
    <mergeCell ref="E20:F20"/>
    <mergeCell ref="C21:D21"/>
    <mergeCell ref="E21:F21"/>
    <mergeCell ref="C26:D26"/>
    <mergeCell ref="E26:F26"/>
    <mergeCell ref="C27:D27"/>
    <mergeCell ref="E27:F27"/>
    <mergeCell ref="C24:D24"/>
    <mergeCell ref="E24:F24"/>
    <mergeCell ref="C25:D25"/>
    <mergeCell ref="E25:F25"/>
    <mergeCell ref="C30:D30"/>
    <mergeCell ref="E30:F30"/>
    <mergeCell ref="C31:D31"/>
    <mergeCell ref="E31:F31"/>
    <mergeCell ref="C28:D28"/>
    <mergeCell ref="E28:F28"/>
    <mergeCell ref="C29:D29"/>
    <mergeCell ref="E29:F29"/>
    <mergeCell ref="C32:D32"/>
    <mergeCell ref="E32:F32"/>
    <mergeCell ref="C33:D33"/>
    <mergeCell ref="E33:F33"/>
    <mergeCell ref="B57:P57"/>
    <mergeCell ref="B40:F56"/>
    <mergeCell ref="G40:G43"/>
    <mergeCell ref="G44:G47"/>
    <mergeCell ref="C34:D34"/>
    <mergeCell ref="E34:F34"/>
    <mergeCell ref="B35:F39"/>
    <mergeCell ref="H35:J35"/>
    <mergeCell ref="K35:K36"/>
    <mergeCell ref="H39:J39"/>
    <mergeCell ref="Q46:Q47"/>
    <mergeCell ref="G48:G51"/>
    <mergeCell ref="G52:G55"/>
    <mergeCell ref="N35:P35"/>
    <mergeCell ref="H36:J36"/>
    <mergeCell ref="M36:M39"/>
    <mergeCell ref="N36:P36"/>
    <mergeCell ref="H37:J37"/>
    <mergeCell ref="N37:N39"/>
    <mergeCell ref="O37:O39"/>
    <mergeCell ref="P37:P39"/>
    <mergeCell ref="H38:J38"/>
  </mergeCells>
  <phoneticPr fontId="1"/>
  <dataValidations count="2">
    <dataValidation type="list" allowBlank="1" showInputMessage="1" showErrorMessage="1" sqref="P17 H13:H34" xr:uid="{9C3FD981-DB7C-4895-A133-36BE8EF08894}">
      <formula1>$R$13:$R$16</formula1>
    </dataValidation>
    <dataValidation type="list" allowBlank="1" showInputMessage="1" showErrorMessage="1" sqref="G13:G34" xr:uid="{AF0A27C4-7413-48A9-ADC0-079EEBBA1843}">
      <formula1>$G$9:$G$12</formula1>
    </dataValidation>
  </dataValidations>
  <printOptions horizontalCentered="1"/>
  <pageMargins left="0.23622047244094491" right="0.23622047244094491" top="0.55118110236220474" bottom="0.55118110236220474"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6D0BB-234F-441F-9B01-8F4887303F8B}">
  <sheetPr>
    <tabColor theme="4" tint="0.59999389629810485"/>
  </sheetPr>
  <dimension ref="B2:AK77"/>
  <sheetViews>
    <sheetView showGridLines="0" view="pageBreakPreview" zoomScaleNormal="100" zoomScaleSheetLayoutView="100" workbookViewId="0">
      <selection activeCell="G25" sqref="G25"/>
    </sheetView>
  </sheetViews>
  <sheetFormatPr defaultColWidth="9" defaultRowHeight="12.5" x14ac:dyDescent="0.55000000000000004"/>
  <cols>
    <col min="1" max="1" width="2" style="23" customWidth="1"/>
    <col min="2" max="16384" width="9" style="23"/>
  </cols>
  <sheetData>
    <row r="2" spans="2:10" s="88" customFormat="1" ht="11" x14ac:dyDescent="0.55000000000000004">
      <c r="B2" s="88" t="s">
        <v>102</v>
      </c>
    </row>
    <row r="3" spans="2:10" x14ac:dyDescent="0.55000000000000004">
      <c r="B3" s="107"/>
    </row>
    <row r="4" spans="2:10" ht="16" customHeight="1" x14ac:dyDescent="0.55000000000000004">
      <c r="B4" s="199" t="s">
        <v>0</v>
      </c>
      <c r="C4" s="199"/>
      <c r="D4" s="199"/>
      <c r="E4" s="199"/>
      <c r="F4" s="199"/>
      <c r="G4" s="199"/>
      <c r="H4" s="199"/>
      <c r="I4" s="199"/>
      <c r="J4" s="199"/>
    </row>
    <row r="5" spans="2:10" x14ac:dyDescent="0.55000000000000004">
      <c r="B5" s="200" t="s">
        <v>1</v>
      </c>
      <c r="C5" s="200"/>
      <c r="D5" s="200"/>
      <c r="E5" s="200"/>
      <c r="F5" s="200"/>
      <c r="G5" s="200"/>
      <c r="H5" s="200"/>
      <c r="I5" s="200"/>
      <c r="J5" s="200"/>
    </row>
    <row r="6" spans="2:10" x14ac:dyDescent="0.55000000000000004">
      <c r="B6" s="21"/>
    </row>
    <row r="7" spans="2:10" x14ac:dyDescent="0.55000000000000004">
      <c r="B7" s="141" t="s">
        <v>2</v>
      </c>
      <c r="C7" s="141"/>
      <c r="D7" s="141"/>
      <c r="E7" s="141"/>
      <c r="F7" s="141"/>
      <c r="G7" s="141"/>
      <c r="H7" s="141"/>
      <c r="I7" s="141"/>
      <c r="J7" s="141"/>
    </row>
    <row r="8" spans="2:10" x14ac:dyDescent="0.55000000000000004">
      <c r="B8" s="4"/>
      <c r="C8" s="4"/>
      <c r="D8" s="4"/>
      <c r="E8" s="4"/>
      <c r="F8" s="4"/>
      <c r="G8" s="4"/>
      <c r="H8" s="4"/>
      <c r="I8" s="4"/>
      <c r="J8" s="4"/>
    </row>
    <row r="9" spans="2:10" x14ac:dyDescent="0.55000000000000004">
      <c r="B9" s="4"/>
      <c r="C9" s="4"/>
      <c r="D9" s="4"/>
      <c r="E9" s="4"/>
      <c r="F9" s="4"/>
      <c r="G9" s="4"/>
      <c r="H9" s="4"/>
      <c r="I9" s="4"/>
      <c r="J9" s="4"/>
    </row>
    <row r="10" spans="2:10" x14ac:dyDescent="0.55000000000000004">
      <c r="B10" s="23" t="s">
        <v>50</v>
      </c>
      <c r="E10" s="23" t="s">
        <v>51</v>
      </c>
    </row>
    <row r="11" spans="2:10" x14ac:dyDescent="0.55000000000000004">
      <c r="B11" s="4"/>
    </row>
    <row r="12" spans="2:10" x14ac:dyDescent="0.55000000000000004">
      <c r="B12" s="23" t="s">
        <v>20</v>
      </c>
    </row>
    <row r="13" spans="2:10" ht="16.5" customHeight="1" x14ac:dyDescent="0.55000000000000004">
      <c r="B13" s="23" t="s">
        <v>21</v>
      </c>
      <c r="E13" s="23" t="s">
        <v>25</v>
      </c>
      <c r="G13" s="80"/>
      <c r="H13" s="80"/>
      <c r="I13" s="80"/>
    </row>
    <row r="14" spans="2:10" ht="16.5" customHeight="1" x14ac:dyDescent="0.55000000000000004">
      <c r="B14" s="23" t="s">
        <v>22</v>
      </c>
      <c r="E14" s="23" t="s">
        <v>24</v>
      </c>
      <c r="G14" s="108"/>
      <c r="H14" s="108"/>
      <c r="I14" s="108"/>
    </row>
    <row r="15" spans="2:10" ht="16.5" customHeight="1" x14ac:dyDescent="0.55000000000000004">
      <c r="B15" s="107"/>
      <c r="E15" s="23" t="s">
        <v>23</v>
      </c>
      <c r="G15" s="108"/>
      <c r="H15" s="108"/>
      <c r="I15" s="108"/>
    </row>
    <row r="16" spans="2:10" x14ac:dyDescent="0.55000000000000004">
      <c r="B16" s="107"/>
    </row>
    <row r="17" spans="2:37" ht="165.75" customHeight="1" x14ac:dyDescent="0.55000000000000004">
      <c r="B17" s="147" t="s">
        <v>89</v>
      </c>
      <c r="C17" s="147"/>
      <c r="D17" s="147"/>
      <c r="E17" s="147"/>
      <c r="F17" s="147"/>
      <c r="G17" s="147"/>
      <c r="H17" s="147"/>
      <c r="I17" s="147"/>
      <c r="J17" s="147"/>
      <c r="K17" s="82"/>
      <c r="L17" s="82"/>
      <c r="M17" s="82"/>
      <c r="N17" s="82"/>
      <c r="O17" s="82"/>
      <c r="P17" s="82"/>
      <c r="Q17" s="82"/>
      <c r="R17" s="82"/>
      <c r="S17" s="82"/>
      <c r="T17" s="92"/>
      <c r="U17" s="92"/>
      <c r="V17" s="92"/>
      <c r="W17" s="92"/>
      <c r="X17" s="92"/>
      <c r="Y17" s="92"/>
      <c r="Z17" s="92"/>
      <c r="AA17" s="92"/>
      <c r="AB17" s="92"/>
      <c r="AC17" s="92"/>
      <c r="AD17" s="92"/>
      <c r="AE17" s="92"/>
      <c r="AF17" s="92"/>
      <c r="AG17" s="92"/>
      <c r="AH17" s="92"/>
      <c r="AI17" s="92"/>
      <c r="AJ17" s="92"/>
      <c r="AK17" s="92"/>
    </row>
    <row r="18" spans="2:37" ht="15.75" customHeight="1" x14ac:dyDescent="0.55000000000000004">
      <c r="B18" s="82"/>
      <c r="C18" s="82"/>
      <c r="D18" s="82"/>
      <c r="E18" s="82"/>
      <c r="F18" s="82"/>
      <c r="G18" s="82"/>
      <c r="H18" s="82"/>
      <c r="I18" s="82"/>
      <c r="J18" s="82"/>
      <c r="K18" s="107"/>
    </row>
    <row r="19" spans="2:37" ht="15.75" customHeight="1" x14ac:dyDescent="0.55000000000000004">
      <c r="K19" s="107"/>
    </row>
    <row r="20" spans="2:37" ht="15.75" customHeight="1" x14ac:dyDescent="0.55000000000000004">
      <c r="K20" s="107"/>
    </row>
    <row r="21" spans="2:37" ht="15.75" customHeight="1" x14ac:dyDescent="0.55000000000000004">
      <c r="K21" s="107"/>
    </row>
    <row r="22" spans="2:37" ht="15.75" customHeight="1" x14ac:dyDescent="0.55000000000000004">
      <c r="K22" s="107"/>
    </row>
    <row r="23" spans="2:37" ht="15.75" customHeight="1" x14ac:dyDescent="0.55000000000000004"/>
    <row r="24" spans="2:37" ht="15.75" customHeight="1" x14ac:dyDescent="0.55000000000000004">
      <c r="B24" s="107"/>
    </row>
    <row r="25" spans="2:37" ht="15.75" customHeight="1" x14ac:dyDescent="0.55000000000000004">
      <c r="B25" s="107"/>
    </row>
    <row r="26" spans="2:37" ht="15.75" customHeight="1" x14ac:dyDescent="0.55000000000000004">
      <c r="B26" s="107"/>
    </row>
    <row r="27" spans="2:37" x14ac:dyDescent="0.55000000000000004">
      <c r="B27" s="200"/>
      <c r="C27" s="200"/>
      <c r="D27" s="200"/>
      <c r="E27" s="200"/>
      <c r="F27" s="200"/>
      <c r="G27" s="200"/>
      <c r="H27" s="200"/>
      <c r="I27" s="200"/>
      <c r="J27" s="200"/>
    </row>
    <row r="28" spans="2:37" x14ac:dyDescent="0.55000000000000004">
      <c r="B28" s="107"/>
    </row>
    <row r="29" spans="2:37" ht="21.75" customHeight="1" x14ac:dyDescent="0.55000000000000004">
      <c r="B29" s="198" t="s">
        <v>27</v>
      </c>
      <c r="C29" s="198"/>
      <c r="D29" s="79"/>
    </row>
    <row r="30" spans="2:37" ht="21.75" customHeight="1" x14ac:dyDescent="0.55000000000000004">
      <c r="B30" s="46" t="s">
        <v>28</v>
      </c>
      <c r="C30" s="46"/>
      <c r="D30" s="23" t="s">
        <v>26</v>
      </c>
    </row>
    <row r="31" spans="2:37" ht="21.75" customHeight="1" x14ac:dyDescent="0.55000000000000004">
      <c r="D31" s="23" t="s">
        <v>90</v>
      </c>
    </row>
    <row r="33" spans="2:10" ht="21.75" customHeight="1" x14ac:dyDescent="0.55000000000000004">
      <c r="B33" s="198" t="s">
        <v>46</v>
      </c>
      <c r="C33" s="198"/>
      <c r="D33" s="198"/>
      <c r="E33" s="198"/>
      <c r="F33" s="198"/>
      <c r="G33" s="198"/>
      <c r="H33" s="198"/>
      <c r="I33" s="198"/>
      <c r="J33" s="198"/>
    </row>
    <row r="34" spans="2:10" ht="29.25" customHeight="1" x14ac:dyDescent="0.55000000000000004">
      <c r="B34" s="204" t="s">
        <v>3</v>
      </c>
      <c r="C34" s="204"/>
      <c r="D34" s="204"/>
      <c r="E34" s="202" t="s">
        <v>87</v>
      </c>
      <c r="F34" s="203"/>
      <c r="G34" s="204" t="s">
        <v>5</v>
      </c>
      <c r="H34" s="204"/>
      <c r="I34" s="204" t="s">
        <v>6</v>
      </c>
      <c r="J34" s="204"/>
    </row>
    <row r="35" spans="2:10" ht="20.25" customHeight="1" x14ac:dyDescent="0.55000000000000004">
      <c r="B35" s="201" t="s">
        <v>29</v>
      </c>
      <c r="C35" s="201"/>
      <c r="D35" s="201"/>
      <c r="E35" s="202" t="s">
        <v>7</v>
      </c>
      <c r="F35" s="203"/>
      <c r="G35" s="78">
        <v>13.3</v>
      </c>
      <c r="H35" s="12" t="s">
        <v>91</v>
      </c>
      <c r="I35" s="109"/>
      <c r="J35" s="12" t="s">
        <v>92</v>
      </c>
    </row>
    <row r="36" spans="2:10" ht="20.25" customHeight="1" x14ac:dyDescent="0.55000000000000004">
      <c r="B36" s="201"/>
      <c r="C36" s="201"/>
      <c r="D36" s="201"/>
      <c r="E36" s="202" t="s">
        <v>8</v>
      </c>
      <c r="F36" s="203"/>
      <c r="G36" s="78">
        <v>14.1</v>
      </c>
      <c r="H36" s="12" t="s">
        <v>67</v>
      </c>
      <c r="I36" s="109"/>
      <c r="J36" s="12" t="s">
        <v>68</v>
      </c>
    </row>
    <row r="37" spans="2:10" ht="20.25" customHeight="1" x14ac:dyDescent="0.55000000000000004">
      <c r="B37" s="201"/>
      <c r="C37" s="201"/>
      <c r="D37" s="201"/>
      <c r="E37" s="202" t="s">
        <v>9</v>
      </c>
      <c r="F37" s="203"/>
      <c r="G37" s="78">
        <v>17.3</v>
      </c>
      <c r="H37" s="12" t="s">
        <v>103</v>
      </c>
      <c r="I37" s="109"/>
      <c r="J37" s="138" t="s">
        <v>10</v>
      </c>
    </row>
    <row r="38" spans="2:10" ht="20.25" customHeight="1" x14ac:dyDescent="0.55000000000000004">
      <c r="B38" s="201"/>
      <c r="C38" s="201"/>
      <c r="D38" s="201"/>
      <c r="E38" s="202" t="s">
        <v>11</v>
      </c>
      <c r="F38" s="203"/>
      <c r="G38" s="78">
        <v>8.6999999999999993</v>
      </c>
      <c r="H38" s="12" t="s">
        <v>93</v>
      </c>
      <c r="I38" s="109"/>
      <c r="J38" s="12" t="s">
        <v>12</v>
      </c>
    </row>
    <row r="39" spans="2:10" ht="20.25" customHeight="1" x14ac:dyDescent="0.55000000000000004">
      <c r="B39" s="201" t="s">
        <v>30</v>
      </c>
      <c r="C39" s="201"/>
      <c r="D39" s="201"/>
      <c r="E39" s="202" t="s">
        <v>7</v>
      </c>
      <c r="F39" s="203"/>
      <c r="G39" s="78">
        <v>26.7</v>
      </c>
      <c r="H39" s="12" t="s">
        <v>67</v>
      </c>
      <c r="I39" s="109"/>
      <c r="J39" s="12" t="s">
        <v>68</v>
      </c>
    </row>
    <row r="40" spans="2:10" ht="20.25" customHeight="1" x14ac:dyDescent="0.55000000000000004">
      <c r="B40" s="201"/>
      <c r="C40" s="201"/>
      <c r="D40" s="201"/>
      <c r="E40" s="202" t="s">
        <v>8</v>
      </c>
      <c r="F40" s="203"/>
      <c r="G40" s="78">
        <v>28.3</v>
      </c>
      <c r="H40" s="12" t="s">
        <v>67</v>
      </c>
      <c r="I40" s="109"/>
      <c r="J40" s="12" t="s">
        <v>68</v>
      </c>
    </row>
    <row r="41" spans="2:10" ht="20.25" customHeight="1" x14ac:dyDescent="0.55000000000000004">
      <c r="B41" s="201"/>
      <c r="C41" s="201"/>
      <c r="D41" s="201"/>
      <c r="E41" s="202" t="s">
        <v>9</v>
      </c>
      <c r="F41" s="203"/>
      <c r="G41" s="78">
        <v>34.700000000000003</v>
      </c>
      <c r="H41" s="12" t="s">
        <v>103</v>
      </c>
      <c r="I41" s="109"/>
      <c r="J41" s="138" t="s">
        <v>10</v>
      </c>
    </row>
    <row r="42" spans="2:10" ht="20.25" customHeight="1" x14ac:dyDescent="0.55000000000000004">
      <c r="B42" s="201"/>
      <c r="C42" s="201"/>
      <c r="D42" s="201"/>
      <c r="E42" s="202" t="s">
        <v>11</v>
      </c>
      <c r="F42" s="203"/>
      <c r="G42" s="78">
        <v>17.5</v>
      </c>
      <c r="H42" s="12" t="s">
        <v>93</v>
      </c>
      <c r="I42" s="109"/>
      <c r="J42" s="12" t="s">
        <v>12</v>
      </c>
    </row>
    <row r="43" spans="2:10" ht="20.25" customHeight="1" x14ac:dyDescent="0.55000000000000004">
      <c r="B43" s="201" t="s">
        <v>31</v>
      </c>
      <c r="C43" s="201"/>
      <c r="D43" s="201"/>
      <c r="E43" s="202" t="s">
        <v>7</v>
      </c>
      <c r="F43" s="203"/>
      <c r="G43" s="78">
        <v>44.5</v>
      </c>
      <c r="H43" s="12" t="s">
        <v>67</v>
      </c>
      <c r="I43" s="109"/>
      <c r="J43" s="12" t="s">
        <v>68</v>
      </c>
    </row>
    <row r="44" spans="2:10" ht="20.25" customHeight="1" x14ac:dyDescent="0.55000000000000004">
      <c r="B44" s="201"/>
      <c r="C44" s="201"/>
      <c r="D44" s="201"/>
      <c r="E44" s="202" t="s">
        <v>8</v>
      </c>
      <c r="F44" s="203"/>
      <c r="G44" s="78">
        <v>47.1</v>
      </c>
      <c r="H44" s="12" t="s">
        <v>67</v>
      </c>
      <c r="I44" s="109"/>
      <c r="J44" s="12" t="s">
        <v>68</v>
      </c>
    </row>
    <row r="45" spans="2:10" ht="20.25" customHeight="1" x14ac:dyDescent="0.55000000000000004">
      <c r="B45" s="201"/>
      <c r="C45" s="201"/>
      <c r="D45" s="201"/>
      <c r="E45" s="202" t="s">
        <v>9</v>
      </c>
      <c r="F45" s="203"/>
      <c r="G45" s="78">
        <v>57.8</v>
      </c>
      <c r="H45" s="12" t="s">
        <v>103</v>
      </c>
      <c r="I45" s="109"/>
      <c r="J45" s="138" t="s">
        <v>10</v>
      </c>
    </row>
    <row r="46" spans="2:10" ht="20.25" customHeight="1" x14ac:dyDescent="0.55000000000000004">
      <c r="B46" s="201"/>
      <c r="C46" s="201"/>
      <c r="D46" s="201"/>
      <c r="E46" s="202" t="s">
        <v>11</v>
      </c>
      <c r="F46" s="203"/>
      <c r="G46" s="78">
        <v>29.1</v>
      </c>
      <c r="H46" s="12" t="s">
        <v>93</v>
      </c>
      <c r="I46" s="109"/>
      <c r="J46" s="12" t="s">
        <v>12</v>
      </c>
    </row>
    <row r="47" spans="2:10" ht="20.25" customHeight="1" x14ac:dyDescent="0.55000000000000004">
      <c r="B47" s="201" t="s">
        <v>32</v>
      </c>
      <c r="C47" s="201"/>
      <c r="D47" s="201"/>
      <c r="E47" s="202" t="s">
        <v>7</v>
      </c>
      <c r="F47" s="203"/>
      <c r="G47" s="78">
        <v>62.2</v>
      </c>
      <c r="H47" s="12" t="s">
        <v>67</v>
      </c>
      <c r="I47" s="109"/>
      <c r="J47" s="12" t="s">
        <v>68</v>
      </c>
    </row>
    <row r="48" spans="2:10" ht="20.25" customHeight="1" x14ac:dyDescent="0.55000000000000004">
      <c r="B48" s="201"/>
      <c r="C48" s="201"/>
      <c r="D48" s="201"/>
      <c r="E48" s="202" t="s">
        <v>8</v>
      </c>
      <c r="F48" s="203"/>
      <c r="G48" s="78">
        <v>65.900000000000006</v>
      </c>
      <c r="H48" s="12" t="s">
        <v>67</v>
      </c>
      <c r="I48" s="109"/>
      <c r="J48" s="12" t="s">
        <v>68</v>
      </c>
    </row>
    <row r="49" spans="2:10" ht="20.25" customHeight="1" x14ac:dyDescent="0.55000000000000004">
      <c r="B49" s="201"/>
      <c r="C49" s="201"/>
      <c r="D49" s="201"/>
      <c r="E49" s="202" t="s">
        <v>9</v>
      </c>
      <c r="F49" s="203"/>
      <c r="G49" s="78">
        <v>80.900000000000006</v>
      </c>
      <c r="H49" s="12" t="s">
        <v>103</v>
      </c>
      <c r="I49" s="109"/>
      <c r="J49" s="138" t="s">
        <v>10</v>
      </c>
    </row>
    <row r="50" spans="2:10" ht="20.25" customHeight="1" x14ac:dyDescent="0.55000000000000004">
      <c r="B50" s="201"/>
      <c r="C50" s="201"/>
      <c r="D50" s="201"/>
      <c r="E50" s="202" t="s">
        <v>11</v>
      </c>
      <c r="F50" s="203"/>
      <c r="G50" s="78">
        <v>40.700000000000003</v>
      </c>
      <c r="H50" s="12" t="s">
        <v>93</v>
      </c>
      <c r="I50" s="109"/>
      <c r="J50" s="12" t="s">
        <v>12</v>
      </c>
    </row>
    <row r="51" spans="2:10" x14ac:dyDescent="0.55000000000000004">
      <c r="B51" s="107"/>
    </row>
    <row r="52" spans="2:10" ht="17.5" customHeight="1" x14ac:dyDescent="0.55000000000000004">
      <c r="B52" s="205" t="s">
        <v>47</v>
      </c>
      <c r="C52" s="205"/>
      <c r="D52" s="205"/>
      <c r="E52" s="205"/>
      <c r="F52" s="205"/>
      <c r="G52" s="205"/>
      <c r="H52" s="205"/>
      <c r="I52" s="205"/>
      <c r="J52" s="205"/>
    </row>
    <row r="53" spans="2:10" ht="16.5" customHeight="1" x14ac:dyDescent="0.55000000000000004">
      <c r="B53" s="107"/>
      <c r="C53" s="188" t="s">
        <v>34</v>
      </c>
      <c r="D53" s="188"/>
      <c r="E53" s="188"/>
      <c r="G53" s="206">
        <f>更新別紙!$L$56</f>
        <v>0</v>
      </c>
      <c r="H53" s="207"/>
      <c r="I53" s="81" t="s">
        <v>36</v>
      </c>
    </row>
    <row r="54" spans="2:10" ht="16.5" customHeight="1" x14ac:dyDescent="0.55000000000000004">
      <c r="B54" s="107"/>
      <c r="C54" s="188" t="s">
        <v>94</v>
      </c>
      <c r="D54" s="188"/>
      <c r="E54" s="188"/>
      <c r="G54" s="206">
        <f>更新別紙!$M$56</f>
        <v>0</v>
      </c>
      <c r="H54" s="207"/>
      <c r="I54" s="81" t="s">
        <v>36</v>
      </c>
    </row>
    <row r="55" spans="2:10" ht="16.5" customHeight="1" x14ac:dyDescent="0.55000000000000004">
      <c r="B55" s="107"/>
      <c r="C55" s="188" t="s">
        <v>95</v>
      </c>
      <c r="D55" s="188"/>
      <c r="E55" s="188"/>
      <c r="G55" s="206">
        <f>更新別紙!$N$56</f>
        <v>0</v>
      </c>
      <c r="H55" s="207"/>
      <c r="I55" s="81" t="s">
        <v>36</v>
      </c>
    </row>
    <row r="56" spans="2:10" ht="16.5" customHeight="1" x14ac:dyDescent="0.55000000000000004">
      <c r="B56" s="107"/>
      <c r="C56" s="208" t="s">
        <v>33</v>
      </c>
      <c r="D56" s="208"/>
      <c r="E56" s="208"/>
      <c r="G56" s="206">
        <f>更新別紙!$O$56</f>
        <v>0</v>
      </c>
      <c r="H56" s="207"/>
      <c r="I56" s="81" t="s">
        <v>36</v>
      </c>
    </row>
    <row r="57" spans="2:10" ht="16.5" customHeight="1" x14ac:dyDescent="0.55000000000000004">
      <c r="B57" s="107"/>
      <c r="C57" s="208" t="s">
        <v>35</v>
      </c>
      <c r="D57" s="208"/>
      <c r="E57" s="208"/>
      <c r="G57" s="206">
        <f>更新別紙!$P$56</f>
        <v>0</v>
      </c>
      <c r="H57" s="207"/>
      <c r="I57" s="81" t="s">
        <v>36</v>
      </c>
    </row>
    <row r="58" spans="2:10" ht="8.15" customHeight="1" x14ac:dyDescent="0.55000000000000004">
      <c r="B58" s="107"/>
    </row>
    <row r="59" spans="2:10" ht="16.5" customHeight="1" x14ac:dyDescent="0.55000000000000004">
      <c r="B59" s="188" t="s">
        <v>37</v>
      </c>
      <c r="C59" s="188"/>
      <c r="D59" s="188"/>
      <c r="E59" s="188"/>
      <c r="F59" s="188"/>
      <c r="G59" s="188"/>
      <c r="H59" s="188"/>
      <c r="I59" s="188"/>
      <c r="J59" s="188"/>
    </row>
    <row r="60" spans="2:10" ht="6" customHeight="1" x14ac:dyDescent="0.55000000000000004">
      <c r="B60" s="107"/>
    </row>
    <row r="61" spans="2:10" ht="19.5" customHeight="1" x14ac:dyDescent="0.55000000000000004">
      <c r="B61" s="110" t="s">
        <v>48</v>
      </c>
      <c r="C61" s="111"/>
      <c r="D61" s="112" t="s">
        <v>82</v>
      </c>
      <c r="E61" s="112"/>
      <c r="F61" s="112"/>
      <c r="G61" s="112"/>
      <c r="H61" s="112"/>
      <c r="I61" s="82"/>
    </row>
    <row r="62" spans="2:10" ht="18.75" customHeight="1" x14ac:dyDescent="0.55000000000000004">
      <c r="B62" s="110" t="s">
        <v>49</v>
      </c>
      <c r="C62" s="111"/>
      <c r="D62" s="113" t="s">
        <v>38</v>
      </c>
      <c r="F62" s="114" t="s">
        <v>39</v>
      </c>
      <c r="G62" s="112"/>
      <c r="H62" s="112"/>
      <c r="I62" s="82"/>
    </row>
    <row r="63" spans="2:10" ht="18.75" customHeight="1" x14ac:dyDescent="0.55000000000000004">
      <c r="B63" s="112"/>
      <c r="C63" s="112"/>
      <c r="D63" s="113" t="s">
        <v>40</v>
      </c>
      <c r="F63" s="115" t="s">
        <v>41</v>
      </c>
      <c r="G63" s="112"/>
      <c r="H63" s="112"/>
      <c r="I63" s="82"/>
    </row>
    <row r="64" spans="2:10" ht="18.75" customHeight="1" x14ac:dyDescent="0.55000000000000004">
      <c r="B64" s="112"/>
      <c r="C64" s="112"/>
      <c r="D64" s="112" t="s">
        <v>42</v>
      </c>
      <c r="F64" s="115" t="s">
        <v>43</v>
      </c>
      <c r="G64" s="112"/>
      <c r="H64" s="112"/>
    </row>
    <row r="65" spans="2:8" ht="18.75" customHeight="1" x14ac:dyDescent="0.55000000000000004">
      <c r="B65" s="112"/>
      <c r="C65" s="112"/>
      <c r="D65" s="112" t="s">
        <v>44</v>
      </c>
      <c r="F65" s="116" t="s">
        <v>45</v>
      </c>
      <c r="G65" s="112"/>
      <c r="H65" s="112"/>
    </row>
    <row r="66" spans="2:8" x14ac:dyDescent="0.55000000000000004">
      <c r="B66" s="107"/>
    </row>
    <row r="67" spans="2:8" x14ac:dyDescent="0.55000000000000004">
      <c r="B67" s="107"/>
    </row>
    <row r="68" spans="2:8" x14ac:dyDescent="0.55000000000000004">
      <c r="B68" s="107"/>
    </row>
    <row r="69" spans="2:8" x14ac:dyDescent="0.55000000000000004">
      <c r="B69" s="107"/>
    </row>
    <row r="70" spans="2:8" x14ac:dyDescent="0.55000000000000004">
      <c r="B70" s="107"/>
    </row>
    <row r="71" spans="2:8" x14ac:dyDescent="0.55000000000000004">
      <c r="B71" s="107"/>
    </row>
    <row r="73" spans="2:8" x14ac:dyDescent="0.55000000000000004">
      <c r="B73" s="107"/>
    </row>
    <row r="74" spans="2:8" x14ac:dyDescent="0.55000000000000004">
      <c r="B74" s="107"/>
    </row>
    <row r="75" spans="2:8" x14ac:dyDescent="0.55000000000000004">
      <c r="B75" s="107"/>
    </row>
    <row r="77" spans="2:8" x14ac:dyDescent="0.55000000000000004">
      <c r="B77" s="100"/>
    </row>
  </sheetData>
  <mergeCells count="43">
    <mergeCell ref="C56:E56"/>
    <mergeCell ref="G56:H56"/>
    <mergeCell ref="C57:E57"/>
    <mergeCell ref="G57:H57"/>
    <mergeCell ref="B59:J59"/>
    <mergeCell ref="C53:E53"/>
    <mergeCell ref="G53:H53"/>
    <mergeCell ref="C54:E54"/>
    <mergeCell ref="G54:H54"/>
    <mergeCell ref="C55:E55"/>
    <mergeCell ref="G55:H55"/>
    <mergeCell ref="B52:J52"/>
    <mergeCell ref="B39:D42"/>
    <mergeCell ref="E39:F39"/>
    <mergeCell ref="E40:F40"/>
    <mergeCell ref="E41:F41"/>
    <mergeCell ref="E42:F42"/>
    <mergeCell ref="B43:D46"/>
    <mergeCell ref="E43:F43"/>
    <mergeCell ref="E44:F44"/>
    <mergeCell ref="E45:F45"/>
    <mergeCell ref="E46:F46"/>
    <mergeCell ref="B47:D50"/>
    <mergeCell ref="E47:F47"/>
    <mergeCell ref="E48:F48"/>
    <mergeCell ref="E49:F49"/>
    <mergeCell ref="E50:F50"/>
    <mergeCell ref="B33:J33"/>
    <mergeCell ref="B34:D34"/>
    <mergeCell ref="E34:F34"/>
    <mergeCell ref="G34:H34"/>
    <mergeCell ref="I34:J34"/>
    <mergeCell ref="B35:D38"/>
    <mergeCell ref="E35:F35"/>
    <mergeCell ref="E36:F36"/>
    <mergeCell ref="E37:F37"/>
    <mergeCell ref="E38:F38"/>
    <mergeCell ref="B29:C29"/>
    <mergeCell ref="B4:J4"/>
    <mergeCell ref="B5:J5"/>
    <mergeCell ref="B7:J7"/>
    <mergeCell ref="B17:J17"/>
    <mergeCell ref="B27:J27"/>
  </mergeCells>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16AD-DED0-4C0D-8507-1D06BAED52D3}">
  <sheetPr>
    <tabColor theme="4" tint="0.59999389629810485"/>
  </sheetPr>
  <dimension ref="A1:S59"/>
  <sheetViews>
    <sheetView showGridLines="0" view="pageBreakPreview" zoomScale="93" zoomScaleNormal="100" zoomScaleSheetLayoutView="93" zoomScalePageLayoutView="75" workbookViewId="0">
      <selection activeCell="L30" sqref="L30"/>
    </sheetView>
  </sheetViews>
  <sheetFormatPr defaultColWidth="9" defaultRowHeight="12.5" x14ac:dyDescent="0.55000000000000004"/>
  <cols>
    <col min="1" max="1" width="2" style="23" customWidth="1"/>
    <col min="2" max="2" width="3.25" style="23" customWidth="1"/>
    <col min="3" max="3" width="9" style="23"/>
    <col min="4" max="4" width="6" style="23" customWidth="1"/>
    <col min="5" max="6" width="10.83203125" style="23" customWidth="1"/>
    <col min="7" max="7" width="7.75" style="23" customWidth="1"/>
    <col min="8" max="8" width="10.33203125" style="23" customWidth="1"/>
    <col min="9" max="9" width="6.5" style="23" customWidth="1"/>
    <col min="10" max="10" width="6.58203125" style="23" customWidth="1"/>
    <col min="11" max="16" width="9.83203125" style="23" customWidth="1"/>
    <col min="17" max="16384" width="9" style="23"/>
  </cols>
  <sheetData>
    <row r="1" spans="1:19" ht="17.149999999999999" customHeight="1" x14ac:dyDescent="0.55000000000000004">
      <c r="B1" s="23" t="s">
        <v>96</v>
      </c>
    </row>
    <row r="2" spans="1:19" ht="5.5" customHeight="1" x14ac:dyDescent="0.55000000000000004"/>
    <row r="3" spans="1:19" x14ac:dyDescent="0.55000000000000004">
      <c r="B3" s="194" t="s">
        <v>52</v>
      </c>
      <c r="C3" s="194"/>
      <c r="D3" s="194"/>
      <c r="E3" s="194"/>
      <c r="F3" s="194"/>
      <c r="G3" s="194"/>
      <c r="H3" s="194"/>
      <c r="I3" s="194"/>
      <c r="J3" s="194"/>
      <c r="K3" s="194"/>
      <c r="L3" s="194"/>
      <c r="M3" s="194"/>
      <c r="N3" s="194"/>
      <c r="O3" s="194"/>
      <c r="P3" s="194"/>
      <c r="Q3" s="46"/>
    </row>
    <row r="4" spans="1:19" x14ac:dyDescent="0.55000000000000004">
      <c r="B4" s="21"/>
    </row>
    <row r="5" spans="1:19" ht="24" customHeight="1" x14ac:dyDescent="0.55000000000000004">
      <c r="B5" s="51" t="s">
        <v>71</v>
      </c>
      <c r="C5" s="188" t="s">
        <v>58</v>
      </c>
      <c r="D5" s="188"/>
      <c r="E5" s="195"/>
      <c r="F5" s="195"/>
      <c r="G5" s="195"/>
      <c r="H5" s="195"/>
      <c r="I5" s="195"/>
      <c r="J5" s="195"/>
      <c r="K5" s="195"/>
      <c r="L5" s="195"/>
      <c r="N5" s="196" t="s">
        <v>57</v>
      </c>
      <c r="O5" s="197"/>
      <c r="P5" s="79"/>
    </row>
    <row r="6" spans="1:19" ht="24" customHeight="1" x14ac:dyDescent="0.55000000000000004">
      <c r="B6" s="51" t="s">
        <v>60</v>
      </c>
      <c r="C6" s="188" t="s">
        <v>59</v>
      </c>
      <c r="D6" s="188"/>
      <c r="E6" s="80"/>
      <c r="F6" s="81" t="s">
        <v>53</v>
      </c>
    </row>
    <row r="7" spans="1:19" ht="24" customHeight="1" x14ac:dyDescent="0.55000000000000004">
      <c r="B7" s="51" t="s">
        <v>61</v>
      </c>
      <c r="C7" s="188" t="s">
        <v>62</v>
      </c>
      <c r="D7" s="188"/>
      <c r="E7" s="188"/>
    </row>
    <row r="8" spans="1:19" ht="49.5" customHeight="1" x14ac:dyDescent="0.55000000000000004">
      <c r="B8" s="167" t="s">
        <v>72</v>
      </c>
      <c r="C8" s="155" t="s">
        <v>13</v>
      </c>
      <c r="D8" s="155"/>
      <c r="E8" s="155" t="s">
        <v>14</v>
      </c>
      <c r="F8" s="155"/>
      <c r="G8" s="29" t="s">
        <v>15</v>
      </c>
      <c r="H8" s="62" t="s">
        <v>87</v>
      </c>
      <c r="I8" s="189" t="s">
        <v>66</v>
      </c>
      <c r="J8" s="190"/>
      <c r="K8" s="209"/>
      <c r="L8" s="105" t="s">
        <v>73</v>
      </c>
      <c r="M8" s="29" t="s">
        <v>74</v>
      </c>
      <c r="N8" s="155" t="s">
        <v>84</v>
      </c>
      <c r="O8" s="155"/>
      <c r="P8" s="156"/>
      <c r="Q8" s="153"/>
    </row>
    <row r="9" spans="1:19" ht="15" customHeight="1" x14ac:dyDescent="0.55000000000000004">
      <c r="B9" s="168"/>
      <c r="C9" s="160"/>
      <c r="D9" s="160"/>
      <c r="E9" s="160"/>
      <c r="F9" s="160"/>
      <c r="G9" s="28">
        <v>1.1499999999999999</v>
      </c>
      <c r="H9" s="74" t="s">
        <v>54</v>
      </c>
      <c r="I9" s="192"/>
      <c r="J9" s="192"/>
      <c r="K9" s="210"/>
      <c r="L9" s="106" t="s">
        <v>76</v>
      </c>
      <c r="M9" s="185" t="s">
        <v>77</v>
      </c>
      <c r="N9" s="160" t="s">
        <v>63</v>
      </c>
      <c r="O9" s="160"/>
      <c r="P9" s="162"/>
      <c r="Q9" s="153"/>
    </row>
    <row r="10" spans="1:19" ht="15" customHeight="1" x14ac:dyDescent="0.55000000000000004">
      <c r="B10" s="168"/>
      <c r="C10" s="160"/>
      <c r="D10" s="160"/>
      <c r="E10" s="160"/>
      <c r="F10" s="160"/>
      <c r="G10" s="28">
        <v>1.3</v>
      </c>
      <c r="H10" s="74" t="s">
        <v>55</v>
      </c>
      <c r="I10" s="179" t="s">
        <v>16</v>
      </c>
      <c r="J10" s="179"/>
      <c r="K10" s="180"/>
      <c r="L10" s="54" t="s">
        <v>16</v>
      </c>
      <c r="M10" s="186"/>
      <c r="N10" s="160" t="s">
        <v>56</v>
      </c>
      <c r="O10" s="160" t="s">
        <v>78</v>
      </c>
      <c r="P10" s="162" t="s">
        <v>79</v>
      </c>
      <c r="Q10" s="153"/>
    </row>
    <row r="11" spans="1:19" ht="15" customHeight="1" x14ac:dyDescent="0.55000000000000004">
      <c r="B11" s="168"/>
      <c r="C11" s="160"/>
      <c r="D11" s="160"/>
      <c r="E11" s="160"/>
      <c r="F11" s="160"/>
      <c r="G11" s="28">
        <v>1.5</v>
      </c>
      <c r="H11" s="74" t="s">
        <v>9</v>
      </c>
      <c r="I11" s="179" t="s">
        <v>64</v>
      </c>
      <c r="J11" s="179"/>
      <c r="K11" s="180"/>
      <c r="L11" s="24" t="s">
        <v>64</v>
      </c>
      <c r="M11" s="186"/>
      <c r="N11" s="160"/>
      <c r="O11" s="160"/>
      <c r="P11" s="162"/>
      <c r="Q11" s="153"/>
    </row>
    <row r="12" spans="1:19" ht="15" customHeight="1" x14ac:dyDescent="0.55000000000000004">
      <c r="B12" s="169"/>
      <c r="C12" s="161"/>
      <c r="D12" s="161"/>
      <c r="E12" s="161"/>
      <c r="F12" s="161"/>
      <c r="G12" s="30">
        <v>1.7</v>
      </c>
      <c r="H12" s="104" t="s">
        <v>11</v>
      </c>
      <c r="I12" s="181" t="s">
        <v>65</v>
      </c>
      <c r="J12" s="181"/>
      <c r="K12" s="182"/>
      <c r="L12" s="31" t="s">
        <v>65</v>
      </c>
      <c r="M12" s="187"/>
      <c r="N12" s="161"/>
      <c r="O12" s="161"/>
      <c r="P12" s="163"/>
      <c r="Q12" s="82"/>
    </row>
    <row r="13" spans="1:19" ht="13.5" customHeight="1" x14ac:dyDescent="0.55000000000000004">
      <c r="A13" s="83">
        <v>1</v>
      </c>
      <c r="B13" s="101"/>
      <c r="C13" s="183"/>
      <c r="D13" s="183"/>
      <c r="E13" s="184"/>
      <c r="F13" s="184"/>
      <c r="G13" s="33"/>
      <c r="H13" s="33"/>
      <c r="I13" s="134"/>
      <c r="J13" s="131"/>
      <c r="K13" s="57" t="e" cm="1">
        <f t="array" ref="K13">_xlfn.IFS(H13=$R$13,$S$13,H13=$R$14,$S$14,H13=$R$15,$S$15,H13=$R$16,$S$16)</f>
        <v>#N/A</v>
      </c>
      <c r="L13" s="34"/>
      <c r="M13" s="34"/>
      <c r="N13" s="34">
        <f>O13+P13</f>
        <v>0</v>
      </c>
      <c r="O13" s="34"/>
      <c r="P13" s="35"/>
      <c r="Q13" s="82"/>
      <c r="R13" s="23" t="s">
        <v>7</v>
      </c>
      <c r="S13" s="23" t="s">
        <v>92</v>
      </c>
    </row>
    <row r="14" spans="1:19" ht="13.5" customHeight="1" x14ac:dyDescent="0.55000000000000004">
      <c r="A14" s="83">
        <v>2</v>
      </c>
      <c r="B14" s="102"/>
      <c r="C14" s="164"/>
      <c r="D14" s="164"/>
      <c r="E14" s="165"/>
      <c r="F14" s="165"/>
      <c r="G14" s="28"/>
      <c r="H14" s="28"/>
      <c r="I14" s="135"/>
      <c r="J14" s="132"/>
      <c r="K14" s="60" t="e" cm="1">
        <f t="array" ref="K14">_xlfn.IFS(H14=$R$13,$S$13,H14=$R$14,$S$14,H14=$R$15,$S$15,H14=$R$16,$S$16)</f>
        <v>#N/A</v>
      </c>
      <c r="L14" s="27"/>
      <c r="M14" s="27"/>
      <c r="N14" s="27">
        <f t="shared" ref="N14:N34" si="0">O14+P14</f>
        <v>0</v>
      </c>
      <c r="O14" s="27"/>
      <c r="P14" s="37"/>
      <c r="Q14" s="82"/>
      <c r="R14" s="23" t="s">
        <v>8</v>
      </c>
      <c r="S14" s="23" t="s">
        <v>92</v>
      </c>
    </row>
    <row r="15" spans="1:19" ht="13.5" customHeight="1" x14ac:dyDescent="0.55000000000000004">
      <c r="A15" s="83">
        <v>3</v>
      </c>
      <c r="B15" s="102"/>
      <c r="C15" s="164"/>
      <c r="D15" s="164"/>
      <c r="E15" s="165"/>
      <c r="F15" s="165"/>
      <c r="G15" s="28"/>
      <c r="H15" s="28"/>
      <c r="I15" s="135"/>
      <c r="J15" s="132"/>
      <c r="K15" s="60" t="e" cm="1">
        <f t="array" ref="K15">_xlfn.IFS(H15=$R$13,$S$13,H15=$R$14,$S$14,H15=$R$15,$S$15,H15=$R$16,$S$16)</f>
        <v>#N/A</v>
      </c>
      <c r="L15" s="27"/>
      <c r="M15" s="27"/>
      <c r="N15" s="27">
        <f t="shared" si="0"/>
        <v>0</v>
      </c>
      <c r="O15" s="27"/>
      <c r="P15" s="37"/>
      <c r="Q15" s="82"/>
      <c r="R15" s="23" t="s">
        <v>9</v>
      </c>
      <c r="S15" s="23" t="s">
        <v>98</v>
      </c>
    </row>
    <row r="16" spans="1:19" ht="13.5" customHeight="1" x14ac:dyDescent="0.55000000000000004">
      <c r="A16" s="83">
        <v>4</v>
      </c>
      <c r="B16" s="102"/>
      <c r="C16" s="164"/>
      <c r="D16" s="164"/>
      <c r="E16" s="165"/>
      <c r="F16" s="165"/>
      <c r="G16" s="28"/>
      <c r="H16" s="28"/>
      <c r="I16" s="135"/>
      <c r="J16" s="132"/>
      <c r="K16" s="60" t="e" cm="1">
        <f t="array" ref="K16">_xlfn.IFS(H16=$R$13,$S$13,H16=$R$14,$S$14,H16=$R$15,$S$15,H16=$R$16,$S$16)</f>
        <v>#N/A</v>
      </c>
      <c r="L16" s="27"/>
      <c r="M16" s="27"/>
      <c r="N16" s="27">
        <f t="shared" si="0"/>
        <v>0</v>
      </c>
      <c r="O16" s="27"/>
      <c r="P16" s="37"/>
      <c r="Q16" s="82"/>
      <c r="R16" s="23" t="s">
        <v>11</v>
      </c>
      <c r="S16" s="23" t="s">
        <v>99</v>
      </c>
    </row>
    <row r="17" spans="1:17" ht="13.5" customHeight="1" x14ac:dyDescent="0.55000000000000004">
      <c r="A17" s="83">
        <v>5</v>
      </c>
      <c r="B17" s="102"/>
      <c r="C17" s="164"/>
      <c r="D17" s="164"/>
      <c r="E17" s="165"/>
      <c r="F17" s="165"/>
      <c r="G17" s="25"/>
      <c r="H17" s="74"/>
      <c r="I17" s="135"/>
      <c r="J17" s="132"/>
      <c r="K17" s="60" t="e" cm="1">
        <f t="array" ref="K17">_xlfn.IFS(H17=$R$13,$S$13,H17=$R$14,$S$14,H17=$R$15,$S$15,H17=$R$16,$S$16)</f>
        <v>#N/A</v>
      </c>
      <c r="L17" s="27"/>
      <c r="M17" s="27"/>
      <c r="N17" s="27">
        <f t="shared" si="0"/>
        <v>0</v>
      </c>
      <c r="O17" s="27"/>
      <c r="P17" s="37"/>
      <c r="Q17" s="82"/>
    </row>
    <row r="18" spans="1:17" ht="13.5" customHeight="1" x14ac:dyDescent="0.55000000000000004">
      <c r="A18" s="83">
        <v>6</v>
      </c>
      <c r="B18" s="102"/>
      <c r="C18" s="164"/>
      <c r="D18" s="164"/>
      <c r="E18" s="165"/>
      <c r="F18" s="165"/>
      <c r="G18" s="25"/>
      <c r="H18" s="74"/>
      <c r="I18" s="135"/>
      <c r="J18" s="132"/>
      <c r="K18" s="60" t="e" cm="1">
        <f t="array" ref="K18">_xlfn.IFS(H18=$R$13,$S$13,H18=$R$14,$S$14,H18=$R$15,$S$15,H18=$R$16,$S$16)</f>
        <v>#N/A</v>
      </c>
      <c r="L18" s="27"/>
      <c r="M18" s="27"/>
      <c r="N18" s="27">
        <f t="shared" si="0"/>
        <v>0</v>
      </c>
      <c r="O18" s="27"/>
      <c r="P18" s="37"/>
      <c r="Q18" s="82"/>
    </row>
    <row r="19" spans="1:17" ht="13.5" customHeight="1" x14ac:dyDescent="0.55000000000000004">
      <c r="A19" s="83">
        <v>7</v>
      </c>
      <c r="B19" s="102"/>
      <c r="C19" s="164"/>
      <c r="D19" s="164"/>
      <c r="E19" s="165"/>
      <c r="F19" s="165"/>
      <c r="G19" s="25"/>
      <c r="H19" s="74"/>
      <c r="I19" s="135"/>
      <c r="J19" s="132"/>
      <c r="K19" s="60" t="e" cm="1">
        <f t="array" ref="K19">_xlfn.IFS(H19=$R$13,$S$13,H19=$R$14,$S$14,H19=$R$15,$S$15,H19=$R$16,$S$16)</f>
        <v>#N/A</v>
      </c>
      <c r="L19" s="27"/>
      <c r="M19" s="27"/>
      <c r="N19" s="27">
        <f t="shared" si="0"/>
        <v>0</v>
      </c>
      <c r="O19" s="27"/>
      <c r="P19" s="37"/>
      <c r="Q19" s="82"/>
    </row>
    <row r="20" spans="1:17" ht="13.5" customHeight="1" x14ac:dyDescent="0.55000000000000004">
      <c r="A20" s="83">
        <v>8</v>
      </c>
      <c r="B20" s="102"/>
      <c r="C20" s="164"/>
      <c r="D20" s="164"/>
      <c r="E20" s="165"/>
      <c r="F20" s="165"/>
      <c r="G20" s="25"/>
      <c r="H20" s="74"/>
      <c r="I20" s="135"/>
      <c r="J20" s="132"/>
      <c r="K20" s="60" t="e" cm="1">
        <f t="array" ref="K20">_xlfn.IFS(H20=$R$13,$S$13,H20=$R$14,$S$14,H20=$R$15,$S$15,H20=$R$16,$S$16)</f>
        <v>#N/A</v>
      </c>
      <c r="L20" s="27"/>
      <c r="M20" s="27"/>
      <c r="N20" s="27">
        <f t="shared" si="0"/>
        <v>0</v>
      </c>
      <c r="O20" s="27"/>
      <c r="P20" s="37"/>
      <c r="Q20" s="82"/>
    </row>
    <row r="21" spans="1:17" ht="13.5" customHeight="1" x14ac:dyDescent="0.55000000000000004">
      <c r="A21" s="83">
        <v>9</v>
      </c>
      <c r="B21" s="102"/>
      <c r="C21" s="164"/>
      <c r="D21" s="164"/>
      <c r="E21" s="165"/>
      <c r="F21" s="165"/>
      <c r="G21" s="25"/>
      <c r="H21" s="74"/>
      <c r="I21" s="135"/>
      <c r="J21" s="132"/>
      <c r="K21" s="60" t="e" cm="1">
        <f t="array" ref="K21">_xlfn.IFS(H21=$R$13,$S$13,H21=$R$14,$S$14,H21=$R$15,$S$15,H21=$R$16,$S$16)</f>
        <v>#N/A</v>
      </c>
      <c r="L21" s="27"/>
      <c r="M21" s="27"/>
      <c r="N21" s="27">
        <f t="shared" si="0"/>
        <v>0</v>
      </c>
      <c r="O21" s="27"/>
      <c r="P21" s="37"/>
      <c r="Q21" s="82"/>
    </row>
    <row r="22" spans="1:17" ht="13.5" customHeight="1" x14ac:dyDescent="0.55000000000000004">
      <c r="A22" s="83">
        <v>10</v>
      </c>
      <c r="B22" s="102"/>
      <c r="C22" s="164"/>
      <c r="D22" s="164"/>
      <c r="E22" s="165"/>
      <c r="F22" s="165"/>
      <c r="G22" s="25"/>
      <c r="H22" s="74"/>
      <c r="I22" s="135"/>
      <c r="J22" s="132"/>
      <c r="K22" s="60" t="e" cm="1">
        <f t="array" ref="K22">_xlfn.IFS(H22=$R$13,$S$13,H22=$R$14,$S$14,H22=$R$15,$S$15,H22=$R$16,$S$16)</f>
        <v>#N/A</v>
      </c>
      <c r="L22" s="27"/>
      <c r="M22" s="27"/>
      <c r="N22" s="27">
        <f t="shared" si="0"/>
        <v>0</v>
      </c>
      <c r="O22" s="27"/>
      <c r="P22" s="37"/>
      <c r="Q22" s="82"/>
    </row>
    <row r="23" spans="1:17" ht="13.5" customHeight="1" x14ac:dyDescent="0.55000000000000004">
      <c r="A23" s="83">
        <v>11</v>
      </c>
      <c r="B23" s="102"/>
      <c r="C23" s="164"/>
      <c r="D23" s="164"/>
      <c r="E23" s="165"/>
      <c r="F23" s="165"/>
      <c r="G23" s="25"/>
      <c r="H23" s="74"/>
      <c r="I23" s="135"/>
      <c r="J23" s="132"/>
      <c r="K23" s="60" t="e" cm="1">
        <f t="array" ref="K23">_xlfn.IFS(H23=$R$13,$S$13,H23=$R$14,$S$14,H23=$R$15,$S$15,H23=$R$16,$S$16)</f>
        <v>#N/A</v>
      </c>
      <c r="L23" s="27"/>
      <c r="M23" s="27"/>
      <c r="N23" s="27">
        <f t="shared" si="0"/>
        <v>0</v>
      </c>
      <c r="O23" s="27"/>
      <c r="P23" s="37"/>
      <c r="Q23" s="82"/>
    </row>
    <row r="24" spans="1:17" ht="13.5" customHeight="1" x14ac:dyDescent="0.55000000000000004">
      <c r="A24" s="83">
        <v>12</v>
      </c>
      <c r="B24" s="102"/>
      <c r="C24" s="164"/>
      <c r="D24" s="164"/>
      <c r="E24" s="165"/>
      <c r="F24" s="165"/>
      <c r="G24" s="25"/>
      <c r="H24" s="74"/>
      <c r="I24" s="135"/>
      <c r="J24" s="132"/>
      <c r="K24" s="60" t="e" cm="1">
        <f t="array" ref="K24">_xlfn.IFS(H24=$R$13,$S$13,H24=$R$14,$S$14,H24=$R$15,$S$15,H24=$R$16,$S$16)</f>
        <v>#N/A</v>
      </c>
      <c r="L24" s="27"/>
      <c r="M24" s="27"/>
      <c r="N24" s="27">
        <f t="shared" si="0"/>
        <v>0</v>
      </c>
      <c r="O24" s="27"/>
      <c r="P24" s="37"/>
      <c r="Q24" s="82"/>
    </row>
    <row r="25" spans="1:17" ht="13.5" customHeight="1" x14ac:dyDescent="0.55000000000000004">
      <c r="A25" s="83">
        <v>13</v>
      </c>
      <c r="B25" s="102"/>
      <c r="C25" s="164"/>
      <c r="D25" s="164"/>
      <c r="E25" s="165"/>
      <c r="F25" s="165"/>
      <c r="G25" s="25"/>
      <c r="H25" s="74"/>
      <c r="I25" s="135"/>
      <c r="J25" s="132"/>
      <c r="K25" s="60" t="e" cm="1">
        <f t="array" ref="K25">_xlfn.IFS(H25=$R$13,$S$13,H25=$R$14,$S$14,H25=$R$15,$S$15,H25=$R$16,$S$16)</f>
        <v>#N/A</v>
      </c>
      <c r="L25" s="27"/>
      <c r="M25" s="27"/>
      <c r="N25" s="27">
        <f t="shared" si="0"/>
        <v>0</v>
      </c>
      <c r="O25" s="27"/>
      <c r="P25" s="37"/>
      <c r="Q25" s="82"/>
    </row>
    <row r="26" spans="1:17" ht="13.5" customHeight="1" x14ac:dyDescent="0.55000000000000004">
      <c r="A26" s="83">
        <v>14</v>
      </c>
      <c r="B26" s="102"/>
      <c r="C26" s="164"/>
      <c r="D26" s="164"/>
      <c r="E26" s="165"/>
      <c r="F26" s="165"/>
      <c r="G26" s="25"/>
      <c r="H26" s="74"/>
      <c r="I26" s="135"/>
      <c r="J26" s="132"/>
      <c r="K26" s="60" t="e" cm="1">
        <f t="array" ref="K26">_xlfn.IFS(H26=$R$13,$S$13,H26=$R$14,$S$14,H26=$R$15,$S$15,H26=$R$16,$S$16)</f>
        <v>#N/A</v>
      </c>
      <c r="L26" s="27"/>
      <c r="M26" s="27"/>
      <c r="N26" s="27">
        <f t="shared" si="0"/>
        <v>0</v>
      </c>
      <c r="O26" s="27"/>
      <c r="P26" s="37"/>
      <c r="Q26" s="82"/>
    </row>
    <row r="27" spans="1:17" ht="13.5" customHeight="1" x14ac:dyDescent="0.55000000000000004">
      <c r="A27" s="83">
        <v>15</v>
      </c>
      <c r="B27" s="102"/>
      <c r="C27" s="164"/>
      <c r="D27" s="164"/>
      <c r="E27" s="165"/>
      <c r="F27" s="165"/>
      <c r="G27" s="25"/>
      <c r="H27" s="74"/>
      <c r="I27" s="135"/>
      <c r="J27" s="132"/>
      <c r="K27" s="60" t="e" cm="1">
        <f t="array" ref="K27">_xlfn.IFS(H27=$R$13,$S$13,H27=$R$14,$S$14,H27=$R$15,$S$15,H27=$R$16,$S$16)</f>
        <v>#N/A</v>
      </c>
      <c r="L27" s="27"/>
      <c r="M27" s="27"/>
      <c r="N27" s="27">
        <f t="shared" si="0"/>
        <v>0</v>
      </c>
      <c r="O27" s="27"/>
      <c r="P27" s="37"/>
      <c r="Q27" s="82"/>
    </row>
    <row r="28" spans="1:17" ht="13.5" customHeight="1" x14ac:dyDescent="0.55000000000000004">
      <c r="A28" s="83">
        <v>16</v>
      </c>
      <c r="B28" s="102"/>
      <c r="C28" s="164"/>
      <c r="D28" s="164"/>
      <c r="E28" s="165"/>
      <c r="F28" s="165"/>
      <c r="G28" s="25"/>
      <c r="H28" s="74"/>
      <c r="I28" s="135"/>
      <c r="J28" s="132"/>
      <c r="K28" s="60" t="e" cm="1">
        <f t="array" ref="K28">_xlfn.IFS(H28=$R$13,$S$13,H28=$R$14,$S$14,H28=$R$15,$S$15,H28=$R$16,$S$16)</f>
        <v>#N/A</v>
      </c>
      <c r="L28" s="27"/>
      <c r="M28" s="27"/>
      <c r="N28" s="27">
        <f t="shared" si="0"/>
        <v>0</v>
      </c>
      <c r="O28" s="27"/>
      <c r="P28" s="37"/>
      <c r="Q28" s="82"/>
    </row>
    <row r="29" spans="1:17" ht="13.5" customHeight="1" x14ac:dyDescent="0.55000000000000004">
      <c r="A29" s="83">
        <v>17</v>
      </c>
      <c r="B29" s="102"/>
      <c r="C29" s="164"/>
      <c r="D29" s="164"/>
      <c r="E29" s="165"/>
      <c r="F29" s="165"/>
      <c r="G29" s="25"/>
      <c r="H29" s="74"/>
      <c r="I29" s="135"/>
      <c r="J29" s="132"/>
      <c r="K29" s="60" t="e" cm="1">
        <f t="array" ref="K29">_xlfn.IFS(H29=$R$13,$S$13,H29=$R$14,$S$14,H29=$R$15,$S$15,H29=$R$16,$S$16)</f>
        <v>#N/A</v>
      </c>
      <c r="L29" s="27"/>
      <c r="M29" s="27"/>
      <c r="N29" s="27">
        <f t="shared" si="0"/>
        <v>0</v>
      </c>
      <c r="O29" s="27"/>
      <c r="P29" s="37"/>
      <c r="Q29" s="82"/>
    </row>
    <row r="30" spans="1:17" ht="13.5" customHeight="1" x14ac:dyDescent="0.55000000000000004">
      <c r="A30" s="83">
        <v>18</v>
      </c>
      <c r="B30" s="102"/>
      <c r="C30" s="164"/>
      <c r="D30" s="164"/>
      <c r="E30" s="165"/>
      <c r="F30" s="165"/>
      <c r="G30" s="25"/>
      <c r="H30" s="74"/>
      <c r="I30" s="135"/>
      <c r="J30" s="132"/>
      <c r="K30" s="60" t="e" cm="1">
        <f t="array" ref="K30">_xlfn.IFS(H30=$R$13,$S$13,H30=$R$14,$S$14,H30=$R$15,$S$15,H30=$R$16,$S$16)</f>
        <v>#N/A</v>
      </c>
      <c r="L30" s="27"/>
      <c r="M30" s="27"/>
      <c r="N30" s="27">
        <f t="shared" si="0"/>
        <v>0</v>
      </c>
      <c r="O30" s="27"/>
      <c r="P30" s="37"/>
      <c r="Q30" s="82"/>
    </row>
    <row r="31" spans="1:17" ht="13.5" customHeight="1" x14ac:dyDescent="0.55000000000000004">
      <c r="A31" s="83">
        <v>19</v>
      </c>
      <c r="B31" s="102"/>
      <c r="C31" s="164"/>
      <c r="D31" s="164"/>
      <c r="E31" s="165"/>
      <c r="F31" s="165"/>
      <c r="G31" s="25"/>
      <c r="H31" s="74"/>
      <c r="I31" s="135"/>
      <c r="J31" s="132"/>
      <c r="K31" s="60" t="e" cm="1">
        <f t="array" ref="K31">_xlfn.IFS(H31=$R$13,$S$13,H31=$R$14,$S$14,H31=$R$15,$S$15,H31=$R$16,$S$16)</f>
        <v>#N/A</v>
      </c>
      <c r="L31" s="27"/>
      <c r="M31" s="27"/>
      <c r="N31" s="27">
        <f t="shared" si="0"/>
        <v>0</v>
      </c>
      <c r="O31" s="27"/>
      <c r="P31" s="37"/>
      <c r="Q31" s="82"/>
    </row>
    <row r="32" spans="1:17" ht="13.5" customHeight="1" x14ac:dyDescent="0.55000000000000004">
      <c r="A32" s="83">
        <v>20</v>
      </c>
      <c r="B32" s="102"/>
      <c r="C32" s="164"/>
      <c r="D32" s="164"/>
      <c r="E32" s="165"/>
      <c r="F32" s="165"/>
      <c r="G32" s="25"/>
      <c r="H32" s="74"/>
      <c r="I32" s="135"/>
      <c r="J32" s="132"/>
      <c r="K32" s="60" t="e" cm="1">
        <f t="array" ref="K32">_xlfn.IFS(H32=$R$13,$S$13,H32=$R$14,$S$14,H32=$R$15,$S$15,H32=$R$16,$S$16)</f>
        <v>#N/A</v>
      </c>
      <c r="L32" s="27"/>
      <c r="M32" s="27"/>
      <c r="N32" s="27">
        <f t="shared" si="0"/>
        <v>0</v>
      </c>
      <c r="O32" s="27"/>
      <c r="P32" s="37"/>
      <c r="Q32" s="82"/>
    </row>
    <row r="33" spans="1:19" ht="13.5" customHeight="1" x14ac:dyDescent="0.55000000000000004">
      <c r="A33" s="83">
        <v>21</v>
      </c>
      <c r="B33" s="102"/>
      <c r="C33" s="164"/>
      <c r="D33" s="164"/>
      <c r="E33" s="165"/>
      <c r="F33" s="165"/>
      <c r="G33" s="25"/>
      <c r="H33" s="74"/>
      <c r="I33" s="135"/>
      <c r="J33" s="132"/>
      <c r="K33" s="60" t="e" cm="1">
        <f t="array" ref="K33">_xlfn.IFS(H33=$R$13,$S$13,H33=$R$14,$S$14,H33=$R$15,$S$15,H33=$R$16,$S$16)</f>
        <v>#N/A</v>
      </c>
      <c r="L33" s="27"/>
      <c r="M33" s="27"/>
      <c r="N33" s="27">
        <f t="shared" si="0"/>
        <v>0</v>
      </c>
      <c r="O33" s="27"/>
      <c r="P33" s="37"/>
      <c r="Q33" s="82"/>
    </row>
    <row r="34" spans="1:19" ht="13.5" customHeight="1" x14ac:dyDescent="0.55000000000000004">
      <c r="A34" s="83">
        <v>22</v>
      </c>
      <c r="B34" s="103"/>
      <c r="C34" s="172"/>
      <c r="D34" s="172"/>
      <c r="E34" s="173"/>
      <c r="F34" s="173"/>
      <c r="G34" s="39"/>
      <c r="H34" s="104"/>
      <c r="I34" s="136"/>
      <c r="J34" s="133"/>
      <c r="K34" s="61" t="e" cm="1">
        <f t="array" ref="K34">_xlfn.IFS(H34=$R$13,$S$13,H34=$R$14,$S$14,H34=$R$15,$S$15,H34=$R$16,$S$16)</f>
        <v>#N/A</v>
      </c>
      <c r="L34" s="40"/>
      <c r="M34" s="40"/>
      <c r="N34" s="40">
        <f t="shared" si="0"/>
        <v>0</v>
      </c>
      <c r="O34" s="40"/>
      <c r="P34" s="41"/>
      <c r="Q34" s="82"/>
    </row>
    <row r="35" spans="1:19" ht="48" customHeight="1" x14ac:dyDescent="0.55000000000000004">
      <c r="B35" s="167"/>
      <c r="C35" s="155"/>
      <c r="D35" s="155"/>
      <c r="E35" s="155"/>
      <c r="F35" s="155"/>
      <c r="G35" s="29" t="s">
        <v>15</v>
      </c>
      <c r="H35" s="174" t="s">
        <v>87</v>
      </c>
      <c r="I35" s="175"/>
      <c r="J35" s="176"/>
      <c r="K35" s="155" t="s">
        <v>66</v>
      </c>
      <c r="L35" s="29" t="s">
        <v>73</v>
      </c>
      <c r="M35" s="29" t="s">
        <v>74</v>
      </c>
      <c r="N35" s="155" t="s">
        <v>84</v>
      </c>
      <c r="O35" s="155"/>
      <c r="P35" s="156"/>
      <c r="Q35" s="153"/>
    </row>
    <row r="36" spans="1:19" ht="21.75" customHeight="1" x14ac:dyDescent="0.55000000000000004">
      <c r="B36" s="168"/>
      <c r="C36" s="160"/>
      <c r="D36" s="160"/>
      <c r="E36" s="160"/>
      <c r="F36" s="160"/>
      <c r="G36" s="28">
        <v>1.1499999999999999</v>
      </c>
      <c r="H36" s="157" t="s">
        <v>54</v>
      </c>
      <c r="I36" s="158"/>
      <c r="J36" s="159"/>
      <c r="K36" s="160"/>
      <c r="L36" s="74" t="s">
        <v>76</v>
      </c>
      <c r="M36" s="160" t="s">
        <v>77</v>
      </c>
      <c r="N36" s="160" t="s">
        <v>63</v>
      </c>
      <c r="O36" s="160"/>
      <c r="P36" s="162"/>
      <c r="Q36" s="153"/>
    </row>
    <row r="37" spans="1:19" ht="21.75" customHeight="1" x14ac:dyDescent="0.55000000000000004">
      <c r="B37" s="168"/>
      <c r="C37" s="160"/>
      <c r="D37" s="160"/>
      <c r="E37" s="160"/>
      <c r="F37" s="160"/>
      <c r="G37" s="28">
        <v>1.3</v>
      </c>
      <c r="H37" s="157" t="s">
        <v>55</v>
      </c>
      <c r="I37" s="158"/>
      <c r="J37" s="159"/>
      <c r="K37" s="54" t="s">
        <v>16</v>
      </c>
      <c r="L37" s="54" t="s">
        <v>16</v>
      </c>
      <c r="M37" s="160"/>
      <c r="N37" s="160" t="s">
        <v>56</v>
      </c>
      <c r="O37" s="160" t="s">
        <v>78</v>
      </c>
      <c r="P37" s="162" t="s">
        <v>79</v>
      </c>
      <c r="Q37" s="153"/>
    </row>
    <row r="38" spans="1:19" ht="21.75" customHeight="1" x14ac:dyDescent="0.55000000000000004">
      <c r="B38" s="168"/>
      <c r="C38" s="160"/>
      <c r="D38" s="160"/>
      <c r="E38" s="160"/>
      <c r="F38" s="160"/>
      <c r="G38" s="28">
        <v>1.5</v>
      </c>
      <c r="H38" s="157" t="s">
        <v>9</v>
      </c>
      <c r="I38" s="158"/>
      <c r="J38" s="159"/>
      <c r="K38" s="24" t="s">
        <v>64</v>
      </c>
      <c r="L38" s="24" t="s">
        <v>64</v>
      </c>
      <c r="M38" s="160"/>
      <c r="N38" s="160"/>
      <c r="O38" s="160"/>
      <c r="P38" s="162"/>
      <c r="Q38" s="153"/>
    </row>
    <row r="39" spans="1:19" ht="21.75" customHeight="1" x14ac:dyDescent="0.55000000000000004">
      <c r="B39" s="169"/>
      <c r="C39" s="161"/>
      <c r="D39" s="161"/>
      <c r="E39" s="161"/>
      <c r="F39" s="161"/>
      <c r="G39" s="30">
        <v>1.7</v>
      </c>
      <c r="H39" s="170" t="s">
        <v>11</v>
      </c>
      <c r="I39" s="177"/>
      <c r="J39" s="178"/>
      <c r="K39" s="31" t="s">
        <v>65</v>
      </c>
      <c r="L39" s="31" t="s">
        <v>65</v>
      </c>
      <c r="M39" s="161"/>
      <c r="N39" s="161"/>
      <c r="O39" s="161"/>
      <c r="P39" s="163"/>
      <c r="Q39" s="82"/>
    </row>
    <row r="40" spans="1:19" ht="11.25" customHeight="1" x14ac:dyDescent="0.55000000000000004">
      <c r="B40" s="167" t="s">
        <v>17</v>
      </c>
      <c r="C40" s="155"/>
      <c r="D40" s="155"/>
      <c r="E40" s="155"/>
      <c r="F40" s="155"/>
      <c r="G40" s="171">
        <v>1.1499999999999999</v>
      </c>
      <c r="H40" s="33" t="s">
        <v>7</v>
      </c>
      <c r="I40" s="63">
        <v>13.3</v>
      </c>
      <c r="J40" s="64" t="str" cm="1">
        <f t="array" ref="J40">_xlfn.IFS(H40=$R$40,$S$40,H40=$R$41,$S$41,H40=$R$42,$S$42,H40=$R$43,$S$43)</f>
        <v>L</v>
      </c>
      <c r="K40" s="49">
        <f>SUMIFS($I$13:$I$34,$G$13:$G$34,$G$9,$H$13:$H$34,$H$9)</f>
        <v>0</v>
      </c>
      <c r="L40" s="49">
        <f>SUMIFS($L$13:$L$34,$G$13:$G$34,$G$9,$H$13:$H$34,H9)</f>
        <v>0</v>
      </c>
      <c r="M40" s="49">
        <f>SUMIFS($M$13:$M$34,$G$13:$G$34,$G$9,$H$13:$H$34,$H$9)</f>
        <v>0</v>
      </c>
      <c r="N40" s="137">
        <f>SUMIFS($N$13:$N$34,$G$13:$G$34,$G$9,$H$13:$H$34,$H$9)</f>
        <v>0</v>
      </c>
      <c r="O40" s="49">
        <f>SUMIFS($O$13:$O$34,$G$13:$G$34,$G$9,$H$13:$H$34,$H$9)</f>
        <v>0</v>
      </c>
      <c r="P40" s="50">
        <f>SUMIFS($P$13:$P$34,$G$13:$G$34,$G$9,$H$13:$H$34,$H$9)</f>
        <v>0</v>
      </c>
      <c r="Q40" s="82"/>
      <c r="R40" s="23" t="s">
        <v>7</v>
      </c>
      <c r="S40" s="23" t="s">
        <v>92</v>
      </c>
    </row>
    <row r="41" spans="1:19" ht="11.25" customHeight="1" x14ac:dyDescent="0.55000000000000004">
      <c r="B41" s="168"/>
      <c r="C41" s="160"/>
      <c r="D41" s="160"/>
      <c r="E41" s="160"/>
      <c r="F41" s="160"/>
      <c r="G41" s="154"/>
      <c r="H41" s="28" t="s">
        <v>8</v>
      </c>
      <c r="I41" s="65">
        <v>14.1</v>
      </c>
      <c r="J41" s="66" t="str" cm="1">
        <f t="array" ref="J41">_xlfn.IFS(H41=$R$40,$S$40,H41=$R$41,$S$41,H41=$R$42,$S$42,H41=$R$43,$S$43)</f>
        <v>L</v>
      </c>
      <c r="K41" s="48">
        <f>SUMIFS($J$13:$J$34,$G$13:$G$34,$G$9,$H$13:$H$34,$H$10)</f>
        <v>0</v>
      </c>
      <c r="L41" s="48">
        <f>SUMIFS($L$13:$L$34,$G$13:$G$34,$G$9,$H$13:$H$34,H10)</f>
        <v>0</v>
      </c>
      <c r="M41" s="48">
        <f>SUMIFS($M$13:$M$34,$G$13:$G$34,$G$9,$H$13:$H$34,$H$10)</f>
        <v>0</v>
      </c>
      <c r="N41" s="48">
        <f>SUMIFS($N$13:$N$34,$G$13:$G$34,$G$9,$H$13:$H$34,$H$10)</f>
        <v>0</v>
      </c>
      <c r="O41" s="48">
        <f>SUMIFS($O$13:$O$34,$G$13:$G$34,$G$9,$H$13:$H$34,$H$10)</f>
        <v>0</v>
      </c>
      <c r="P41" s="47">
        <f>SUMIFS($P$13:$P$34,$G$13:$G$34,$G$9,$H$13:$H$34,$H$10)</f>
        <v>0</v>
      </c>
      <c r="Q41" s="82"/>
      <c r="R41" s="23" t="s">
        <v>8</v>
      </c>
      <c r="S41" s="23" t="s">
        <v>92</v>
      </c>
    </row>
    <row r="42" spans="1:19" ht="11.25" customHeight="1" x14ac:dyDescent="0.55000000000000004">
      <c r="B42" s="168"/>
      <c r="C42" s="160"/>
      <c r="D42" s="160"/>
      <c r="E42" s="160"/>
      <c r="F42" s="160"/>
      <c r="G42" s="154"/>
      <c r="H42" s="28" t="s">
        <v>9</v>
      </c>
      <c r="I42" s="65">
        <v>17.3</v>
      </c>
      <c r="J42" s="66" t="str" cm="1">
        <f t="array" ref="J42">_xlfn.IFS(H42=$R$40,$S$40,H42=$R$41,$S$41,H42=$R$42,$S$42,H42=$R$43,$S$43)</f>
        <v>㎏</v>
      </c>
      <c r="K42" s="67">
        <f>SUMIFS($J$13:$J$34,$G$13:$G$34,$G$9,$H$13:$H$34,H11)</f>
        <v>0</v>
      </c>
      <c r="L42" s="67">
        <f>SUMIFS($L$13:$L$34,$G$13:$G$34,$G$9,$H$13:$H$34,$H$11)</f>
        <v>0</v>
      </c>
      <c r="M42" s="67">
        <f>SUMIFS($M$13:$M$34,$G$13:$G$34,$G$9,$H$13:$H$34,$H$11)</f>
        <v>0</v>
      </c>
      <c r="N42" s="67">
        <f>SUMIFS($N$13:$N$34,$G$13:$G$34,$G$9,$H$13:$H$34,$H$11)</f>
        <v>0</v>
      </c>
      <c r="O42" s="67">
        <f>SUMIFS($O$13:$O$34,$G$13:$G$34,$G$9,$H$13:$H$34,$H$11)</f>
        <v>0</v>
      </c>
      <c r="P42" s="68">
        <f>SUMIFS($P$13:$P$34,$G$13:$G$34,$G$9,$H$13:$H$34,$H$11)</f>
        <v>0</v>
      </c>
      <c r="Q42" s="82"/>
      <c r="R42" s="23" t="s">
        <v>9</v>
      </c>
      <c r="S42" s="23" t="s">
        <v>98</v>
      </c>
    </row>
    <row r="43" spans="1:19" ht="11.25" customHeight="1" x14ac:dyDescent="0.55000000000000004">
      <c r="B43" s="168"/>
      <c r="C43" s="160"/>
      <c r="D43" s="160"/>
      <c r="E43" s="160"/>
      <c r="F43" s="160"/>
      <c r="G43" s="154"/>
      <c r="H43" s="28" t="s">
        <v>11</v>
      </c>
      <c r="I43" s="65">
        <v>8.6999999999999993</v>
      </c>
      <c r="J43" s="66" t="str" cm="1">
        <f t="array" ref="J43">_xlfn.IFS(H43=$R$40,$S$40,H43=$R$41,$S$41,H43=$R$42,$S$42,H43=$R$43,$S$43)</f>
        <v>㎥</v>
      </c>
      <c r="K43" s="67">
        <f>SUMIFS($J$13:$J$34,$G$13:$G$34,$G$9,$H$13:$H$34,H12)</f>
        <v>0</v>
      </c>
      <c r="L43" s="67">
        <f t="shared" ref="L43:L55" si="1">SUMIFS($L$13:$L$34,$G$13:$G$34,G9,$H$13:$H$34,H8)</f>
        <v>0</v>
      </c>
      <c r="M43" s="67">
        <f>SUMIFS($M$13:$M$34,$G$13:$G$34,$G$9,$H$13:$H$34,$H$12)</f>
        <v>0</v>
      </c>
      <c r="N43" s="67">
        <f>SUMIFS($N$13:$N$34,$G$13:$G$34,$G$9,$H$13:$H$34,$H$12)</f>
        <v>0</v>
      </c>
      <c r="O43" s="67">
        <f>SUMIFS($O$13:$O$34,$G$13:$G$34,$G$9,$H$13:$H$34,$H$12)</f>
        <v>0</v>
      </c>
      <c r="P43" s="68">
        <f>SUMIFS($P$13:$P$34,$G$13:$G$34,$G$9,$H$13:$H$34,$H$12)</f>
        <v>0</v>
      </c>
      <c r="Q43" s="82"/>
      <c r="R43" s="23" t="s">
        <v>11</v>
      </c>
      <c r="S43" s="23" t="s">
        <v>99</v>
      </c>
    </row>
    <row r="44" spans="1:19" ht="11.25" customHeight="1" x14ac:dyDescent="0.55000000000000004">
      <c r="B44" s="168"/>
      <c r="C44" s="160"/>
      <c r="D44" s="160"/>
      <c r="E44" s="160"/>
      <c r="F44" s="160"/>
      <c r="G44" s="154">
        <v>1.3</v>
      </c>
      <c r="H44" s="28" t="s">
        <v>7</v>
      </c>
      <c r="I44" s="65">
        <v>26.7</v>
      </c>
      <c r="J44" s="66" t="str" cm="1">
        <f t="array" ref="J44">_xlfn.IFS(H44=$R$40,$S$40,H44=$R$41,$S$41,H44=$R$42,$S$42,H44=$R$43,$S$43)</f>
        <v>L</v>
      </c>
      <c r="K44" s="48">
        <f>SUMIFS($J$13:$J$34,$G$13:$G$34,G10,$H$13:$H$34,H9)</f>
        <v>0</v>
      </c>
      <c r="L44" s="48">
        <f t="shared" si="1"/>
        <v>0</v>
      </c>
      <c r="M44" s="48">
        <f>SUMIFS($M$13:$M$34,$G$13:$G$34,$G$10,$H$13:$H$34,$H$9)</f>
        <v>0</v>
      </c>
      <c r="N44" s="48">
        <f>SUMIFS($N$13:$N$34,$G$13:$G$34,$G$10,$H$13:$H$34,$H$9)</f>
        <v>0</v>
      </c>
      <c r="O44" s="48">
        <f>SUMIFS($O$13:$O$34,$G$13:$G$34,$G$10,$H$13:$H$34,$H$9)</f>
        <v>0</v>
      </c>
      <c r="P44" s="47">
        <f>SUMIFS($P$13:$P$34,$G$13:$G$34,$G$10,$H$13:$H$34,$H$9)</f>
        <v>0</v>
      </c>
      <c r="Q44" s="82"/>
    </row>
    <row r="45" spans="1:19" ht="11.25" customHeight="1" x14ac:dyDescent="0.55000000000000004">
      <c r="B45" s="168"/>
      <c r="C45" s="160"/>
      <c r="D45" s="160"/>
      <c r="E45" s="160"/>
      <c r="F45" s="160"/>
      <c r="G45" s="154"/>
      <c r="H45" s="28" t="s">
        <v>8</v>
      </c>
      <c r="I45" s="65">
        <v>28.3</v>
      </c>
      <c r="J45" s="66" t="str" cm="1">
        <f t="array" ref="J45">_xlfn.IFS(H45=$R$40,$S$40,H45=$R$41,$S$41,H45=$R$42,$S$42,H45=$R$43,$S$43)</f>
        <v>L</v>
      </c>
      <c r="K45" s="48">
        <f>SUMIFS($J$13:$J$34,$G$13:$G$34,G10,$H$13:$H$34,H10)</f>
        <v>0</v>
      </c>
      <c r="L45" s="48">
        <f t="shared" si="1"/>
        <v>0</v>
      </c>
      <c r="M45" s="48">
        <f>SUMIFS($M$13:$M$34,$G$13:$G$34,$G$10,$H$13:$H$34,$H$10)</f>
        <v>0</v>
      </c>
      <c r="N45" s="48">
        <f>SUMIFS($N$13:$N$34,$G$13:$G$34,$G$10,$H$13:$H$34,$H$10)</f>
        <v>0</v>
      </c>
      <c r="O45" s="48">
        <f>SUMIFS($O$13:$O$34,$G$13:$G$34,$G$10,$H$13:$H$34,$H$10)</f>
        <v>0</v>
      </c>
      <c r="P45" s="47">
        <f>SUMIFS($P$13:$P$34,$G$13:$G$34,$G$10,$H$13:$H$34,$H$10)</f>
        <v>0</v>
      </c>
      <c r="Q45" s="82"/>
    </row>
    <row r="46" spans="1:19" ht="11.25" customHeight="1" x14ac:dyDescent="0.55000000000000004">
      <c r="B46" s="168"/>
      <c r="C46" s="160"/>
      <c r="D46" s="160"/>
      <c r="E46" s="160"/>
      <c r="F46" s="160"/>
      <c r="G46" s="154"/>
      <c r="H46" s="28" t="s">
        <v>9</v>
      </c>
      <c r="I46" s="65">
        <v>34.700000000000003</v>
      </c>
      <c r="J46" s="66" t="str" cm="1">
        <f t="array" ref="J46">_xlfn.IFS(H46=$R$40,$S$40,H46=$R$41,$S$41,H46=$R$42,$S$42,H46=$R$43,$S$43)</f>
        <v>㎏</v>
      </c>
      <c r="K46" s="69">
        <f>SUMIFS($J$13:$J$34,$G$13:$G$34,G10,$H$13:$H$34,$H$11)</f>
        <v>0</v>
      </c>
      <c r="L46" s="69">
        <f t="shared" si="1"/>
        <v>0</v>
      </c>
      <c r="M46" s="69">
        <f>SUMIFS($M$13:$M$34,$G$13:$G$34,$G$10,$H$13:$H$34,$H$11)</f>
        <v>0</v>
      </c>
      <c r="N46" s="69">
        <f>SUMIFS($N$13:$N$34,$G$13:$G$34,$G$10,$H$13:$H$34,$H$11)</f>
        <v>0</v>
      </c>
      <c r="O46" s="69">
        <f>SUMIFS($O$13:$O$34,$G$13:$G$34,$G$10,$H$13:$H$34,$H$11)</f>
        <v>0</v>
      </c>
      <c r="P46" s="70">
        <f>SUMIFS($P$13:$P$34,$G$13:$G$34,$G$10,$H$13:$H$34,$H$11)</f>
        <v>0</v>
      </c>
      <c r="Q46" s="153"/>
    </row>
    <row r="47" spans="1:19" ht="11.25" customHeight="1" x14ac:dyDescent="0.55000000000000004">
      <c r="B47" s="168"/>
      <c r="C47" s="160"/>
      <c r="D47" s="160"/>
      <c r="E47" s="160"/>
      <c r="F47" s="160"/>
      <c r="G47" s="154"/>
      <c r="H47" s="28" t="s">
        <v>11</v>
      </c>
      <c r="I47" s="65">
        <v>17.5</v>
      </c>
      <c r="J47" s="66" t="str" cm="1">
        <f t="array" ref="J47">_xlfn.IFS(H47=$R$40,$S$40,H47=$R$41,$S$41,H47=$R$42,$S$42,H47=$R$43,$S$43)</f>
        <v>㎥</v>
      </c>
      <c r="K47" s="69">
        <f>SUMIFS($J$13:$J$34,$G$13:$G$34,$G$10,$H$13:$H$34,$H$12)</f>
        <v>0</v>
      </c>
      <c r="L47" s="69">
        <f t="shared" si="1"/>
        <v>0</v>
      </c>
      <c r="M47" s="69">
        <f>SUMIFS($M$13:$M$34,$G$13:$G$34,$G$10,$H$13:$H$34,$H$12)</f>
        <v>0</v>
      </c>
      <c r="N47" s="69">
        <f>SUMIFS($N$13:$N$34,$G$13:$G$34,$G$10,$H$13:$H$34,$H$12)</f>
        <v>0</v>
      </c>
      <c r="O47" s="69">
        <f>SUMIFS($O$13:$O$34,$G$13:$G$34,$G$10,$H$13:$H$34,$H$12)</f>
        <v>0</v>
      </c>
      <c r="P47" s="70">
        <f>SUMIFS($P$13:$P$34,$G$13:$G$34,$G$10,$H$13:$H$34,$H$12)</f>
        <v>0</v>
      </c>
      <c r="Q47" s="153"/>
    </row>
    <row r="48" spans="1:19" ht="11.25" customHeight="1" x14ac:dyDescent="0.55000000000000004">
      <c r="B48" s="168"/>
      <c r="C48" s="160"/>
      <c r="D48" s="160"/>
      <c r="E48" s="160"/>
      <c r="F48" s="160"/>
      <c r="G48" s="154">
        <v>1.5</v>
      </c>
      <c r="H48" s="28" t="s">
        <v>7</v>
      </c>
      <c r="I48" s="65">
        <v>44.5</v>
      </c>
      <c r="J48" s="66" t="str" cm="1">
        <f t="array" ref="J48">_xlfn.IFS(H48=$R$40,$S$40,H48=$R$41,$S$41,H48=$R$42,$S$42,H48=$R$43,$S$43)</f>
        <v>L</v>
      </c>
      <c r="K48" s="48">
        <f>SUMIFS($J$13:$J$34,$G$13:$G$34,$G$11,$H$13:$H$34,$H$9)</f>
        <v>0</v>
      </c>
      <c r="L48" s="48">
        <f t="shared" si="1"/>
        <v>0</v>
      </c>
      <c r="M48" s="48">
        <f>SUMIFS($M$13:$M$34,$G$13:$G$34,$G$11,$H$13:$H$34,$H$9)</f>
        <v>0</v>
      </c>
      <c r="N48" s="48">
        <f>SUMIFS($N$13:$N$34,$G$13:$G$34,$G$11,$H$13:$H$34,$H$9)</f>
        <v>0</v>
      </c>
      <c r="O48" s="48">
        <f>SUMIFS($O$13:$O$34,$G$13:$G$34,$G$11,$H$13:$H$34,$H$9)</f>
        <v>0</v>
      </c>
      <c r="P48" s="47">
        <f>SUMIFS($P$13:$P$34,$G$13:$G$34,$G$11,$H$13:$H$34,$H$9)</f>
        <v>0</v>
      </c>
      <c r="Q48" s="82"/>
    </row>
    <row r="49" spans="2:17" ht="11.25" customHeight="1" x14ac:dyDescent="0.55000000000000004">
      <c r="B49" s="168"/>
      <c r="C49" s="160"/>
      <c r="D49" s="160"/>
      <c r="E49" s="160"/>
      <c r="F49" s="160"/>
      <c r="G49" s="154"/>
      <c r="H49" s="28" t="s">
        <v>8</v>
      </c>
      <c r="I49" s="65">
        <v>47.1</v>
      </c>
      <c r="J49" s="66" t="str" cm="1">
        <f t="array" ref="J49">_xlfn.IFS(H49=$R$40,$S$40,H49=$R$41,$S$41,H49=$R$42,$S$42,H49=$R$43,$S$43)</f>
        <v>L</v>
      </c>
      <c r="K49" s="48">
        <f>SUMIFS($J$13:$J$34,$G$13:$G$34,$G$11,$H$13:$H$34,$H$10)</f>
        <v>0</v>
      </c>
      <c r="L49" s="48">
        <f t="shared" si="1"/>
        <v>0</v>
      </c>
      <c r="M49" s="48">
        <f>SUMIFS($M$13:$M$34,$G$13:$G$34,$G$11,$H$13:$H$34,$H$10)</f>
        <v>0</v>
      </c>
      <c r="N49" s="48">
        <f>SUMIFS($N$13:$N$34,$G$13:$G$34,$G$11,$H$13:$H$34,$H$10)</f>
        <v>0</v>
      </c>
      <c r="O49" s="48">
        <f>SUMIFS($O$13:$O$34,$G$13:$G$34,$G$11,$H$13:$H$34,$H$10)</f>
        <v>0</v>
      </c>
      <c r="P49" s="47">
        <f>SUMIFS($P$13:$P$34,$G$13:$G$34,$G$10,$H$13:$H$34,$H$10)</f>
        <v>0</v>
      </c>
      <c r="Q49" s="82"/>
    </row>
    <row r="50" spans="2:17" ht="11.25" customHeight="1" x14ac:dyDescent="0.55000000000000004">
      <c r="B50" s="168"/>
      <c r="C50" s="160"/>
      <c r="D50" s="160"/>
      <c r="E50" s="160"/>
      <c r="F50" s="160"/>
      <c r="G50" s="154"/>
      <c r="H50" s="28" t="s">
        <v>9</v>
      </c>
      <c r="I50" s="65">
        <v>57.8</v>
      </c>
      <c r="J50" s="66" t="str" cm="1">
        <f t="array" ref="J50">_xlfn.IFS(H50=$R$40,$S$40,H50=$R$41,$S$41,H50=$R$42,$S$42,H50=$R$43,$S$43)</f>
        <v>㎏</v>
      </c>
      <c r="K50" s="67">
        <f>SUMIFS($J$13:$J$34,$G$13:$G$34,G11,$H$13:$H$34,H11)</f>
        <v>0</v>
      </c>
      <c r="L50" s="67">
        <f t="shared" si="1"/>
        <v>0</v>
      </c>
      <c r="M50" s="67">
        <f>SUMIFS($M$13:$M$34,$G$13:$G$34,$G$11,$H$13:$H$34,$H$11)</f>
        <v>0</v>
      </c>
      <c r="N50" s="67">
        <f>SUMIFS($N$13:$N$34,$G$13:$G$34,$G$11,$H$13:$H$34,$H$11)</f>
        <v>0</v>
      </c>
      <c r="O50" s="67">
        <f>SUMIFS($O$13:$O$34,$G$13:$G$34,$G$11,$H$13:$H$34,$H$11)</f>
        <v>0</v>
      </c>
      <c r="P50" s="47">
        <f>SUMIFS($P$13:$P$34,$G$13:$G$34,$G$11,$H$13:$H$34,$H$11)</f>
        <v>0</v>
      </c>
      <c r="Q50" s="82"/>
    </row>
    <row r="51" spans="2:17" ht="11.25" customHeight="1" x14ac:dyDescent="0.55000000000000004">
      <c r="B51" s="168"/>
      <c r="C51" s="160"/>
      <c r="D51" s="160"/>
      <c r="E51" s="160"/>
      <c r="F51" s="160"/>
      <c r="G51" s="154"/>
      <c r="H51" s="28" t="s">
        <v>11</v>
      </c>
      <c r="I51" s="65">
        <v>29.1</v>
      </c>
      <c r="J51" s="66" t="str" cm="1">
        <f t="array" ref="J51">_xlfn.IFS(H51=$R$40,$S$40,H51=$R$41,$S$41,H51=$R$42,$S$42,H51=$R$43,$S$43)</f>
        <v>㎥</v>
      </c>
      <c r="K51" s="67">
        <f>SUMIFS($J$13:$J$34,$G$13:$G$34,$G$11,$H$13:$H$34,$H$12)</f>
        <v>0</v>
      </c>
      <c r="L51" s="67">
        <f t="shared" si="1"/>
        <v>0</v>
      </c>
      <c r="M51" s="67">
        <f>SUMIFS($M$13:$M$34,$G$13:$G$34,$G$11,$H$13:$H$34,$H$12)</f>
        <v>0</v>
      </c>
      <c r="N51" s="67">
        <f>SUMIFS($N$13:$N$34,$G$13:$G$34,$G$11,$H$13:$H$34,$H$12)</f>
        <v>0</v>
      </c>
      <c r="O51" s="67">
        <f>SUMIFS($O$13:$O$34,$G$13:$G$34,$G$11,$H$13:$H$34,$H$12)</f>
        <v>0</v>
      </c>
      <c r="P51" s="68">
        <f>SUMIFS($P$13:$P$34,$G$13:$G$34,$G$11,$H$13:$H$34,$H$12)</f>
        <v>0</v>
      </c>
      <c r="Q51" s="82"/>
    </row>
    <row r="52" spans="2:17" ht="11.25" customHeight="1" x14ac:dyDescent="0.55000000000000004">
      <c r="B52" s="168"/>
      <c r="C52" s="160"/>
      <c r="D52" s="160"/>
      <c r="E52" s="160"/>
      <c r="F52" s="160"/>
      <c r="G52" s="154">
        <v>1.7</v>
      </c>
      <c r="H52" s="28" t="s">
        <v>7</v>
      </c>
      <c r="I52" s="65">
        <v>62.2</v>
      </c>
      <c r="J52" s="66" t="str" cm="1">
        <f t="array" ref="J52">_xlfn.IFS(H52=$R$40,$S$40,H52=$R$41,$S$41,H52=$R$42,$S$42,H52=$R$43,$S$43)</f>
        <v>L</v>
      </c>
      <c r="K52" s="48">
        <f>SUMIFS($J$13:$J$34,$G$13:$G$34,$G$12,$H$13:$H$34,$H$9)</f>
        <v>0</v>
      </c>
      <c r="L52" s="48">
        <f t="shared" si="1"/>
        <v>0</v>
      </c>
      <c r="M52" s="48">
        <f>SUMIFS($M$13:$M$34,$G$13:$G$34,$G$11,$H$13:$H$34,$H$9)</f>
        <v>0</v>
      </c>
      <c r="N52" s="48">
        <f>SUMIFS($N$13:$N$34,$G$13:$G$34,$G$12,$H$13:$H$34,$H$9)</f>
        <v>0</v>
      </c>
      <c r="O52" s="48">
        <f>SUMIFS($O$13:$O$34,$G$13:$G$34,$G$12,$H$13:$H$34,$H$9)</f>
        <v>0</v>
      </c>
      <c r="P52" s="47">
        <f>SUMIFS($P$13:$P$34,$G$13:$G$34,$G$12,$H$13:$H$34,$H$9)</f>
        <v>0</v>
      </c>
      <c r="Q52" s="82"/>
    </row>
    <row r="53" spans="2:17" ht="11.25" customHeight="1" x14ac:dyDescent="0.55000000000000004">
      <c r="B53" s="168"/>
      <c r="C53" s="160"/>
      <c r="D53" s="160"/>
      <c r="E53" s="160"/>
      <c r="F53" s="160"/>
      <c r="G53" s="154"/>
      <c r="H53" s="28" t="s">
        <v>8</v>
      </c>
      <c r="I53" s="65">
        <v>65.900000000000006</v>
      </c>
      <c r="J53" s="66" t="str" cm="1">
        <f t="array" ref="J53">_xlfn.IFS(H53=$R$40,$S$40,H53=$R$41,$S$41,H53=$R$42,$S$42,H53=$R$43,$S$43)</f>
        <v>L</v>
      </c>
      <c r="K53" s="48">
        <f>SUMIFS($J$13:$J$34,$G$13:$G$34,G12,$H$13:$H$34,$H$10)</f>
        <v>0</v>
      </c>
      <c r="L53" s="48">
        <f t="shared" si="1"/>
        <v>0</v>
      </c>
      <c r="M53" s="48">
        <f>SUMIFS($M$13:$M$34,$G$13:$G$34,$G$12,$H$13:$H$34,$H$10)</f>
        <v>0</v>
      </c>
      <c r="N53" s="48">
        <f>SUMIFS($N$13:$N$34,$G$13:$G$34,$G$12,$H$13:$H$34,$H$10)</f>
        <v>0</v>
      </c>
      <c r="O53" s="48">
        <f>SUMIFS($O$13:$O$34,$G$13:$G$34,$G$12,$H$13:$H$34,$H$10)</f>
        <v>0</v>
      </c>
      <c r="P53" s="47">
        <f>SUMIFS($P$13:$P$34,$G$13:$G$34,$G$12,$H$13:$H$34,$H$10)</f>
        <v>0</v>
      </c>
      <c r="Q53" s="82"/>
    </row>
    <row r="54" spans="2:17" ht="11.25" customHeight="1" x14ac:dyDescent="0.55000000000000004">
      <c r="B54" s="168"/>
      <c r="C54" s="160"/>
      <c r="D54" s="160"/>
      <c r="E54" s="160"/>
      <c r="F54" s="160"/>
      <c r="G54" s="154"/>
      <c r="H54" s="28" t="s">
        <v>9</v>
      </c>
      <c r="I54" s="65">
        <v>80.900000000000006</v>
      </c>
      <c r="J54" s="66" t="str" cm="1">
        <f t="array" ref="J54">_xlfn.IFS(H54=$R$40,$S$40,H54=$R$41,$S$41,H54=$R$42,$S$42,H54=$R$43,$S$43)</f>
        <v>㎏</v>
      </c>
      <c r="K54" s="67">
        <f>SUMIFS($J$13:$J$34,$G$13:$G$34,$G$12,$H$13:$H$34,$H$11)</f>
        <v>0</v>
      </c>
      <c r="L54" s="67">
        <f t="shared" si="1"/>
        <v>0</v>
      </c>
      <c r="M54" s="67">
        <f>SUMIFS($M$13:$M$34,$G$13:$G$34,$G$12,$H$13:$H$34,$H$11)</f>
        <v>0</v>
      </c>
      <c r="N54" s="67">
        <f>SUMIFS($N$13:$N$34,$G$13:$G$34,$G$12,$H$13:$H$34,$H$11)</f>
        <v>0</v>
      </c>
      <c r="O54" s="67">
        <f>SUMIFS($O$13:$O$34,$G$13:$G$34,$G$12,$H$13:$H$34,$H$11)</f>
        <v>0</v>
      </c>
      <c r="P54" s="68">
        <f>SUMIFS($P$13:$P$34,$G$13:$G$34,$G$12,$H$13:$H$34,$H$11)</f>
        <v>0</v>
      </c>
      <c r="Q54" s="82"/>
    </row>
    <row r="55" spans="2:17" ht="11.25" customHeight="1" x14ac:dyDescent="0.55000000000000004">
      <c r="B55" s="168"/>
      <c r="C55" s="160"/>
      <c r="D55" s="160"/>
      <c r="E55" s="160"/>
      <c r="F55" s="160"/>
      <c r="G55" s="154"/>
      <c r="H55" s="28" t="s">
        <v>11</v>
      </c>
      <c r="I55" s="65">
        <v>40.700000000000003</v>
      </c>
      <c r="J55" s="71" t="str" cm="1">
        <f t="array" ref="J55">_xlfn.IFS(H55=$R$40,$S$40,H55=$R$41,$S$41,H55=$R$42,$S$42,H55=$R$43,$S$43)</f>
        <v>㎥</v>
      </c>
      <c r="K55" s="67">
        <f>SUMIFS($J$13:$J$34,$G$13:$G$34,$G$12,$H$13:$H$34,$H$12)</f>
        <v>0</v>
      </c>
      <c r="L55" s="67">
        <f t="shared" si="1"/>
        <v>0</v>
      </c>
      <c r="M55" s="67">
        <f>SUMIFS($M$13:$M$34,$G$13:$G$34,$G$12,$H$13:$H$34,$H$12)</f>
        <v>0</v>
      </c>
      <c r="N55" s="67">
        <f>SUMIFS($N$13:$N$34,$G$13:$G$34,$G$12,$H$13:$H$34,$H$12)</f>
        <v>0</v>
      </c>
      <c r="O55" s="67">
        <f>SUMIFS($O$13:$O$34,$G$13:$G$34,$G$12,$H$13:$H$34,$H$12)</f>
        <v>0</v>
      </c>
      <c r="P55" s="68">
        <f>SUMIFS($P$13:$P$34,$G$13:$G$34,$G$12,$H$13:$H$34,$H$12)</f>
        <v>0</v>
      </c>
      <c r="Q55" s="82"/>
    </row>
    <row r="56" spans="2:17" s="88" customFormat="1" ht="21.75" customHeight="1" x14ac:dyDescent="0.55000000000000004">
      <c r="B56" s="169"/>
      <c r="C56" s="161"/>
      <c r="D56" s="161"/>
      <c r="E56" s="161"/>
      <c r="F56" s="170"/>
      <c r="G56" s="84"/>
      <c r="H56" s="84"/>
      <c r="I56" s="84"/>
      <c r="J56" s="85"/>
      <c r="K56" s="86"/>
      <c r="L56" s="86">
        <f>SUM(L40:L55)</f>
        <v>0</v>
      </c>
      <c r="M56" s="86">
        <f>SUM(M40:M55)</f>
        <v>0</v>
      </c>
      <c r="N56" s="86">
        <f>SUM(N40:N55)</f>
        <v>0</v>
      </c>
      <c r="O56" s="86">
        <f>SUM(O40:O55)</f>
        <v>0</v>
      </c>
      <c r="P56" s="87">
        <f>SUM(P40:P55)</f>
        <v>0</v>
      </c>
    </row>
    <row r="57" spans="2:17" s="88" customFormat="1" ht="11" x14ac:dyDescent="0.55000000000000004">
      <c r="B57" s="166" t="s">
        <v>18</v>
      </c>
      <c r="C57" s="166"/>
      <c r="D57" s="166"/>
      <c r="E57" s="166"/>
      <c r="F57" s="166"/>
      <c r="G57" s="166"/>
      <c r="H57" s="166"/>
      <c r="I57" s="166"/>
      <c r="J57" s="166"/>
      <c r="K57" s="166"/>
      <c r="L57" s="166"/>
      <c r="M57" s="166"/>
      <c r="N57" s="166"/>
      <c r="O57" s="166"/>
      <c r="P57" s="166"/>
    </row>
    <row r="58" spans="2:17" s="88" customFormat="1" ht="11" x14ac:dyDescent="0.55000000000000004">
      <c r="B58" s="20" t="s">
        <v>19</v>
      </c>
      <c r="C58" s="20"/>
      <c r="D58" s="20"/>
      <c r="E58" s="20"/>
      <c r="F58" s="20"/>
      <c r="G58" s="20"/>
      <c r="H58" s="20"/>
      <c r="I58" s="20"/>
      <c r="J58" s="20"/>
      <c r="K58" s="20"/>
      <c r="L58" s="20"/>
      <c r="M58" s="20"/>
      <c r="N58" s="20"/>
      <c r="O58" s="20"/>
      <c r="P58" s="20"/>
    </row>
    <row r="59" spans="2:17" x14ac:dyDescent="0.55000000000000004">
      <c r="B59" s="20" t="s">
        <v>80</v>
      </c>
      <c r="C59" s="20"/>
      <c r="D59" s="20"/>
      <c r="E59" s="20"/>
      <c r="F59" s="20"/>
      <c r="G59" s="20"/>
      <c r="H59" s="20"/>
      <c r="I59" s="20"/>
      <c r="J59" s="20"/>
      <c r="K59" s="20"/>
      <c r="L59" s="20"/>
      <c r="M59" s="20"/>
      <c r="N59" s="20"/>
      <c r="O59" s="20"/>
      <c r="P59" s="20"/>
    </row>
  </sheetData>
  <mergeCells count="85">
    <mergeCell ref="Q46:Q47"/>
    <mergeCell ref="G48:G51"/>
    <mergeCell ref="G52:G55"/>
    <mergeCell ref="N35:P35"/>
    <mergeCell ref="Q35:Q38"/>
    <mergeCell ref="H36:J36"/>
    <mergeCell ref="M36:M39"/>
    <mergeCell ref="N36:P36"/>
    <mergeCell ref="H37:J37"/>
    <mergeCell ref="N37:N39"/>
    <mergeCell ref="O37:O39"/>
    <mergeCell ref="P37:P39"/>
    <mergeCell ref="H38:J38"/>
    <mergeCell ref="C32:D32"/>
    <mergeCell ref="E32:F32"/>
    <mergeCell ref="C33:D33"/>
    <mergeCell ref="E33:F33"/>
    <mergeCell ref="B57:P57"/>
    <mergeCell ref="B40:F56"/>
    <mergeCell ref="G40:G43"/>
    <mergeCell ref="G44:G47"/>
    <mergeCell ref="C34:D34"/>
    <mergeCell ref="E34:F34"/>
    <mergeCell ref="B35:F39"/>
    <mergeCell ref="H35:J35"/>
    <mergeCell ref="K35:K36"/>
    <mergeCell ref="H39:J39"/>
    <mergeCell ref="C30:D30"/>
    <mergeCell ref="E30:F30"/>
    <mergeCell ref="C31:D31"/>
    <mergeCell ref="E31:F31"/>
    <mergeCell ref="C28:D28"/>
    <mergeCell ref="E28:F28"/>
    <mergeCell ref="C29:D29"/>
    <mergeCell ref="E29:F29"/>
    <mergeCell ref="C26:D26"/>
    <mergeCell ref="E26:F26"/>
    <mergeCell ref="C27:D27"/>
    <mergeCell ref="E27:F27"/>
    <mergeCell ref="C24:D24"/>
    <mergeCell ref="E24:F24"/>
    <mergeCell ref="C25:D25"/>
    <mergeCell ref="E25:F25"/>
    <mergeCell ref="C22:D22"/>
    <mergeCell ref="E22:F22"/>
    <mergeCell ref="C23:D23"/>
    <mergeCell ref="E23:F23"/>
    <mergeCell ref="C20:D20"/>
    <mergeCell ref="E20:F20"/>
    <mergeCell ref="C21:D21"/>
    <mergeCell ref="E21:F21"/>
    <mergeCell ref="C18:D18"/>
    <mergeCell ref="E18:F18"/>
    <mergeCell ref="C19:D19"/>
    <mergeCell ref="E19:F19"/>
    <mergeCell ref="C16:D16"/>
    <mergeCell ref="E16:F16"/>
    <mergeCell ref="C17:D17"/>
    <mergeCell ref="E17:F17"/>
    <mergeCell ref="C14:D14"/>
    <mergeCell ref="E14:F14"/>
    <mergeCell ref="C15:D15"/>
    <mergeCell ref="E15:F15"/>
    <mergeCell ref="O10:O12"/>
    <mergeCell ref="I11:K11"/>
    <mergeCell ref="I12:K12"/>
    <mergeCell ref="C13:D13"/>
    <mergeCell ref="E13:F13"/>
    <mergeCell ref="N8:P8"/>
    <mergeCell ref="Q8:Q11"/>
    <mergeCell ref="M9:M12"/>
    <mergeCell ref="N9:P9"/>
    <mergeCell ref="I10:K10"/>
    <mergeCell ref="N10:N12"/>
    <mergeCell ref="P10:P12"/>
    <mergeCell ref="C7:E7"/>
    <mergeCell ref="B8:B12"/>
    <mergeCell ref="C8:D12"/>
    <mergeCell ref="E8:F12"/>
    <mergeCell ref="I8:K9"/>
    <mergeCell ref="B3:P3"/>
    <mergeCell ref="C5:D5"/>
    <mergeCell ref="E5:L5"/>
    <mergeCell ref="N5:O5"/>
    <mergeCell ref="C6:D6"/>
  </mergeCells>
  <phoneticPr fontId="1"/>
  <dataValidations count="2">
    <dataValidation type="list" allowBlank="1" showInputMessage="1" showErrorMessage="1" sqref="G13:G34" xr:uid="{5C8D970E-6E73-49AA-9932-1E8BB5F3B634}">
      <formula1>$G$9:$G$12</formula1>
    </dataValidation>
    <dataValidation type="list" allowBlank="1" showInputMessage="1" showErrorMessage="1" sqref="P17 H13:H34" xr:uid="{6B560D3B-1248-46D6-8D01-9B3046B3F5DE}">
      <formula1>$R$13:$R$16</formula1>
    </dataValidation>
  </dataValidations>
  <printOptions horizontalCentered="1"/>
  <pageMargins left="0.23622047244094491" right="0.23622047244094491" top="0.55118110236220474" bottom="0.55118110236220474"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FB19-A65F-404C-B684-90E1B5E9C8B7}">
  <sheetPr>
    <tabColor theme="5" tint="0.59999389629810485"/>
  </sheetPr>
  <dimension ref="A2:V59"/>
  <sheetViews>
    <sheetView showGridLines="0" topLeftCell="A13" zoomScale="75" zoomScaleNormal="75" workbookViewId="0">
      <selection activeCell="H31" sqref="H31"/>
    </sheetView>
  </sheetViews>
  <sheetFormatPr defaultColWidth="9" defaultRowHeight="12.5" x14ac:dyDescent="0.55000000000000004"/>
  <cols>
    <col min="1" max="1" width="2" style="23" customWidth="1"/>
    <col min="2" max="2" width="3.25" style="23" customWidth="1"/>
    <col min="3" max="3" width="9" style="23"/>
    <col min="4" max="4" width="6" style="23" customWidth="1"/>
    <col min="5" max="6" width="10.83203125" style="23" customWidth="1"/>
    <col min="7" max="7" width="7.75" style="23" customWidth="1"/>
    <col min="8" max="8" width="10.33203125" style="23" customWidth="1"/>
    <col min="9" max="9" width="6.5" style="23" customWidth="1"/>
    <col min="10" max="10" width="6.58203125" style="23" customWidth="1"/>
    <col min="11" max="16" width="9.83203125" style="23" customWidth="1"/>
    <col min="17" max="17" width="2.33203125" style="23" customWidth="1"/>
    <col min="18" max="20" width="1.83203125" style="23" customWidth="1"/>
    <col min="21" max="16384" width="9" style="23"/>
  </cols>
  <sheetData>
    <row r="2" spans="1:22" x14ac:dyDescent="0.55000000000000004">
      <c r="B2" s="23" t="s">
        <v>85</v>
      </c>
    </row>
    <row r="3" spans="1:22" x14ac:dyDescent="0.55000000000000004">
      <c r="B3" s="194" t="s">
        <v>52</v>
      </c>
      <c r="C3" s="194"/>
      <c r="D3" s="194"/>
      <c r="E3" s="194"/>
      <c r="F3" s="194"/>
      <c r="G3" s="194"/>
      <c r="H3" s="194"/>
      <c r="I3" s="194"/>
      <c r="J3" s="194"/>
      <c r="K3" s="194"/>
      <c r="L3" s="194"/>
      <c r="M3" s="194"/>
      <c r="N3" s="194"/>
      <c r="O3" s="194"/>
      <c r="P3" s="194"/>
      <c r="Q3" s="91"/>
      <c r="R3" s="46"/>
      <c r="S3" s="46"/>
      <c r="T3" s="46"/>
    </row>
    <row r="4" spans="1:22" x14ac:dyDescent="0.55000000000000004">
      <c r="B4" s="21"/>
    </row>
    <row r="5" spans="1:22" ht="24" customHeight="1" x14ac:dyDescent="0.55000000000000004">
      <c r="B5" s="51" t="s">
        <v>71</v>
      </c>
      <c r="C5" s="188" t="s">
        <v>58</v>
      </c>
      <c r="D5" s="188"/>
      <c r="E5" s="195"/>
      <c r="F5" s="195"/>
      <c r="G5" s="195"/>
      <c r="H5" s="195"/>
      <c r="I5" s="195"/>
      <c r="J5" s="195"/>
      <c r="K5" s="195"/>
      <c r="L5" s="195"/>
      <c r="N5" s="196" t="s">
        <v>57</v>
      </c>
      <c r="O5" s="197"/>
      <c r="P5" s="79"/>
    </row>
    <row r="6" spans="1:22" ht="24" customHeight="1" x14ac:dyDescent="0.55000000000000004">
      <c r="B6" s="51" t="s">
        <v>60</v>
      </c>
      <c r="C6" s="188" t="s">
        <v>59</v>
      </c>
      <c r="D6" s="188"/>
      <c r="E6" s="80"/>
      <c r="F6" s="81" t="s">
        <v>53</v>
      </c>
    </row>
    <row r="7" spans="1:22" ht="24" customHeight="1" x14ac:dyDescent="0.55000000000000004">
      <c r="B7" s="51" t="s">
        <v>61</v>
      </c>
      <c r="C7" s="188" t="s">
        <v>62</v>
      </c>
      <c r="D7" s="188"/>
      <c r="E7" s="188"/>
    </row>
    <row r="8" spans="1:22" ht="49.5" customHeight="1" x14ac:dyDescent="0.55000000000000004">
      <c r="B8" s="167" t="s">
        <v>72</v>
      </c>
      <c r="C8" s="155" t="s">
        <v>13</v>
      </c>
      <c r="D8" s="155"/>
      <c r="E8" s="155" t="s">
        <v>14</v>
      </c>
      <c r="F8" s="155"/>
      <c r="G8" s="29" t="s">
        <v>15</v>
      </c>
      <c r="H8" s="99" t="s">
        <v>87</v>
      </c>
      <c r="I8" s="189" t="s">
        <v>66</v>
      </c>
      <c r="J8" s="190"/>
      <c r="K8" s="191"/>
      <c r="L8" s="29" t="s">
        <v>73</v>
      </c>
      <c r="M8" s="29" t="s">
        <v>74</v>
      </c>
      <c r="N8" s="155" t="s">
        <v>86</v>
      </c>
      <c r="O8" s="155"/>
      <c r="P8" s="156"/>
      <c r="Q8" s="92"/>
      <c r="R8" s="153"/>
      <c r="S8" s="82"/>
      <c r="T8" s="82"/>
    </row>
    <row r="9" spans="1:22" ht="15" customHeight="1" x14ac:dyDescent="0.55000000000000004">
      <c r="B9" s="168"/>
      <c r="C9" s="160"/>
      <c r="D9" s="160"/>
      <c r="E9" s="160"/>
      <c r="F9" s="160"/>
      <c r="G9" s="28">
        <v>1.1499999999999999</v>
      </c>
      <c r="H9" s="75" t="s">
        <v>54</v>
      </c>
      <c r="I9" s="211"/>
      <c r="J9" s="192"/>
      <c r="K9" s="193"/>
      <c r="L9" s="74" t="s">
        <v>76</v>
      </c>
      <c r="M9" s="185" t="s">
        <v>77</v>
      </c>
      <c r="N9" s="160" t="s">
        <v>63</v>
      </c>
      <c r="O9" s="160"/>
      <c r="P9" s="162"/>
      <c r="Q9" s="92"/>
      <c r="R9" s="153"/>
      <c r="S9" s="82"/>
      <c r="T9" s="82"/>
    </row>
    <row r="10" spans="1:22" ht="15" customHeight="1" x14ac:dyDescent="0.55000000000000004">
      <c r="B10" s="168"/>
      <c r="C10" s="160"/>
      <c r="D10" s="160"/>
      <c r="E10" s="160"/>
      <c r="F10" s="160"/>
      <c r="G10" s="28">
        <v>1.3</v>
      </c>
      <c r="H10" s="75" t="s">
        <v>55</v>
      </c>
      <c r="I10" s="179" t="s">
        <v>16</v>
      </c>
      <c r="J10" s="179"/>
      <c r="K10" s="180"/>
      <c r="L10" s="54" t="s">
        <v>16</v>
      </c>
      <c r="M10" s="186"/>
      <c r="N10" s="160" t="s">
        <v>56</v>
      </c>
      <c r="O10" s="160" t="s">
        <v>78</v>
      </c>
      <c r="P10" s="162" t="s">
        <v>79</v>
      </c>
      <c r="Q10" s="92"/>
      <c r="R10" s="153"/>
      <c r="S10" s="82"/>
      <c r="T10" s="82"/>
    </row>
    <row r="11" spans="1:22" ht="15" customHeight="1" x14ac:dyDescent="0.55000000000000004">
      <c r="B11" s="168"/>
      <c r="C11" s="160"/>
      <c r="D11" s="160"/>
      <c r="E11" s="160"/>
      <c r="F11" s="160"/>
      <c r="G11" s="28">
        <v>1.5</v>
      </c>
      <c r="H11" s="75" t="s">
        <v>9</v>
      </c>
      <c r="I11" s="179" t="s">
        <v>64</v>
      </c>
      <c r="J11" s="179"/>
      <c r="K11" s="180"/>
      <c r="L11" s="24" t="s">
        <v>64</v>
      </c>
      <c r="M11" s="186"/>
      <c r="N11" s="160"/>
      <c r="O11" s="160"/>
      <c r="P11" s="162"/>
      <c r="Q11" s="92"/>
      <c r="R11" s="153"/>
      <c r="S11" s="82"/>
      <c r="T11" s="82"/>
    </row>
    <row r="12" spans="1:22" ht="15" customHeight="1" x14ac:dyDescent="0.55000000000000004">
      <c r="B12" s="169"/>
      <c r="C12" s="161"/>
      <c r="D12" s="161"/>
      <c r="E12" s="161"/>
      <c r="F12" s="161"/>
      <c r="G12" s="30">
        <v>1.7</v>
      </c>
      <c r="H12" s="76" t="s">
        <v>11</v>
      </c>
      <c r="I12" s="181" t="s">
        <v>65</v>
      </c>
      <c r="J12" s="181"/>
      <c r="K12" s="182"/>
      <c r="L12" s="31" t="s">
        <v>65</v>
      </c>
      <c r="M12" s="187"/>
      <c r="N12" s="161"/>
      <c r="O12" s="161"/>
      <c r="P12" s="163"/>
      <c r="Q12" s="92"/>
      <c r="R12" s="82"/>
      <c r="S12" s="82"/>
      <c r="T12" s="82"/>
    </row>
    <row r="13" spans="1:22" ht="13.5" customHeight="1" x14ac:dyDescent="0.55000000000000004">
      <c r="A13" s="83">
        <v>1</v>
      </c>
      <c r="B13" s="32"/>
      <c r="C13" s="183"/>
      <c r="D13" s="183"/>
      <c r="E13" s="184"/>
      <c r="F13" s="184"/>
      <c r="G13" s="33"/>
      <c r="H13" s="56"/>
      <c r="I13" s="214"/>
      <c r="J13" s="215"/>
      <c r="K13" s="57" t="e" cm="1">
        <f t="array" ref="K13">_xlfn.IFS(H13=$U$13,$V$13,H13=$U$14,$V$14,H13=$U$15,$V$15,H13=$U$16,$V$16)</f>
        <v>#N/A</v>
      </c>
      <c r="L13" s="34"/>
      <c r="M13" s="34"/>
      <c r="N13" s="34"/>
      <c r="O13" s="34"/>
      <c r="P13" s="35"/>
      <c r="Q13" s="93"/>
      <c r="R13" s="82"/>
      <c r="S13" s="82"/>
      <c r="T13" s="82"/>
      <c r="U13" s="23" t="s">
        <v>7</v>
      </c>
      <c r="V13" s="23" t="s">
        <v>67</v>
      </c>
    </row>
    <row r="14" spans="1:22" ht="13.5" customHeight="1" x14ac:dyDescent="0.55000000000000004">
      <c r="A14" s="83">
        <v>2</v>
      </c>
      <c r="B14" s="36"/>
      <c r="C14" s="164"/>
      <c r="D14" s="164"/>
      <c r="E14" s="165"/>
      <c r="F14" s="165"/>
      <c r="G14" s="28"/>
      <c r="H14" s="59"/>
      <c r="I14" s="212"/>
      <c r="J14" s="213"/>
      <c r="K14" s="60" t="e" cm="1">
        <f t="array" ref="K14">_xlfn.IFS(H14=$U$13,$V$13,H14=$U$14,$V$14,H14=$U$15,$V$15,H14=$U$16,$V$16)</f>
        <v>#N/A</v>
      </c>
      <c r="L14" s="27"/>
      <c r="M14" s="27"/>
      <c r="N14" s="27"/>
      <c r="O14" s="27"/>
      <c r="P14" s="37"/>
      <c r="Q14" s="93"/>
      <c r="R14" s="82"/>
      <c r="S14" s="82"/>
      <c r="T14" s="82"/>
      <c r="U14" s="23" t="s">
        <v>8</v>
      </c>
      <c r="V14" s="23" t="s">
        <v>67</v>
      </c>
    </row>
    <row r="15" spans="1:22" ht="13.5" customHeight="1" x14ac:dyDescent="0.55000000000000004">
      <c r="A15" s="83">
        <v>3</v>
      </c>
      <c r="B15" s="36"/>
      <c r="C15" s="164"/>
      <c r="D15" s="164"/>
      <c r="E15" s="165"/>
      <c r="F15" s="165"/>
      <c r="G15" s="28"/>
      <c r="H15" s="59"/>
      <c r="I15" s="212"/>
      <c r="J15" s="213"/>
      <c r="K15" s="60" t="e" cm="1">
        <f t="array" ref="K15">_xlfn.IFS(H15=$U$13,$V$13,H15=$U$14,$V$14,H15=$U$15,$V$15,H15=$U$16,$V$16)</f>
        <v>#N/A</v>
      </c>
      <c r="L15" s="27"/>
      <c r="M15" s="27"/>
      <c r="N15" s="27"/>
      <c r="O15" s="27"/>
      <c r="P15" s="37"/>
      <c r="Q15" s="93"/>
      <c r="R15" s="82"/>
      <c r="S15" s="82"/>
      <c r="T15" s="82"/>
      <c r="U15" s="23" t="s">
        <v>9</v>
      </c>
      <c r="V15" s="23" t="s">
        <v>69</v>
      </c>
    </row>
    <row r="16" spans="1:22" ht="13.5" customHeight="1" x14ac:dyDescent="0.55000000000000004">
      <c r="A16" s="83">
        <v>4</v>
      </c>
      <c r="B16" s="36"/>
      <c r="C16" s="164"/>
      <c r="D16" s="164"/>
      <c r="E16" s="165"/>
      <c r="F16" s="165"/>
      <c r="G16" s="28"/>
      <c r="H16" s="59"/>
      <c r="I16" s="212"/>
      <c r="J16" s="213"/>
      <c r="K16" s="60" t="e" cm="1">
        <f t="array" ref="K16">_xlfn.IFS(H16=$U$13,$V$13,H16=$U$14,$V$14,H16=$U$15,$V$15,H16=$U$16,$V$16)</f>
        <v>#N/A</v>
      </c>
      <c r="L16" s="27"/>
      <c r="M16" s="27"/>
      <c r="N16" s="27"/>
      <c r="O16" s="27"/>
      <c r="P16" s="37"/>
      <c r="Q16" s="93"/>
      <c r="R16" s="82"/>
      <c r="S16" s="82"/>
      <c r="T16" s="82"/>
      <c r="U16" s="23" t="s">
        <v>11</v>
      </c>
      <c r="V16" s="23" t="s">
        <v>70</v>
      </c>
    </row>
    <row r="17" spans="1:20" ht="13.5" customHeight="1" x14ac:dyDescent="0.55000000000000004">
      <c r="A17" s="83">
        <v>5</v>
      </c>
      <c r="B17" s="36"/>
      <c r="C17" s="164"/>
      <c r="D17" s="164"/>
      <c r="E17" s="165"/>
      <c r="F17" s="165"/>
      <c r="G17" s="25"/>
      <c r="H17" s="52"/>
      <c r="I17" s="216"/>
      <c r="J17" s="217"/>
      <c r="K17" s="60" t="e" cm="1">
        <f t="array" ref="K17">_xlfn.IFS(H17=$U$13,$V$13,H17=$U$14,$V$14,H17=$U$15,$V$15,H17=$U$16,$V$16)</f>
        <v>#N/A</v>
      </c>
      <c r="L17" s="27"/>
      <c r="M17" s="27"/>
      <c r="N17" s="27"/>
      <c r="O17" s="27"/>
      <c r="P17" s="37"/>
      <c r="Q17" s="93"/>
      <c r="R17" s="82"/>
      <c r="S17" s="82"/>
      <c r="T17" s="82"/>
    </row>
    <row r="18" spans="1:20" ht="13.5" customHeight="1" x14ac:dyDescent="0.55000000000000004">
      <c r="A18" s="83">
        <v>6</v>
      </c>
      <c r="B18" s="36"/>
      <c r="C18" s="164"/>
      <c r="D18" s="164"/>
      <c r="E18" s="165"/>
      <c r="F18" s="165"/>
      <c r="G18" s="25"/>
      <c r="H18" s="52"/>
      <c r="I18" s="216"/>
      <c r="J18" s="217"/>
      <c r="K18" s="60" t="e" cm="1">
        <f t="array" ref="K18">_xlfn.IFS(H18=$U$13,$V$13,H18=$U$14,$V$14,H18=$U$15,$V$15,H18=$U$16,$V$16)</f>
        <v>#N/A</v>
      </c>
      <c r="L18" s="27"/>
      <c r="M18" s="27"/>
      <c r="N18" s="27"/>
      <c r="O18" s="27"/>
      <c r="P18" s="37"/>
      <c r="Q18" s="93"/>
      <c r="R18" s="82"/>
      <c r="S18" s="82"/>
      <c r="T18" s="82"/>
    </row>
    <row r="19" spans="1:20" ht="13.5" customHeight="1" x14ac:dyDescent="0.55000000000000004">
      <c r="A19" s="83">
        <v>7</v>
      </c>
      <c r="B19" s="36"/>
      <c r="C19" s="164"/>
      <c r="D19" s="164"/>
      <c r="E19" s="165"/>
      <c r="F19" s="165"/>
      <c r="G19" s="25"/>
      <c r="H19" s="52"/>
      <c r="I19" s="216"/>
      <c r="J19" s="217"/>
      <c r="K19" s="60" t="e" cm="1">
        <f t="array" ref="K19">_xlfn.IFS(H19=$U$13,$V$13,H19=$U$14,$V$14,H19=$U$15,$V$15,H19=$U$16,$V$16)</f>
        <v>#N/A</v>
      </c>
      <c r="L19" s="27"/>
      <c r="M19" s="27"/>
      <c r="N19" s="27"/>
      <c r="O19" s="27"/>
      <c r="P19" s="37"/>
      <c r="Q19" s="93"/>
      <c r="R19" s="82"/>
      <c r="S19" s="82"/>
      <c r="T19" s="82"/>
    </row>
    <row r="20" spans="1:20" ht="13.5" customHeight="1" x14ac:dyDescent="0.55000000000000004">
      <c r="A20" s="83">
        <v>8</v>
      </c>
      <c r="B20" s="36"/>
      <c r="C20" s="164"/>
      <c r="D20" s="164"/>
      <c r="E20" s="165"/>
      <c r="F20" s="165"/>
      <c r="G20" s="25"/>
      <c r="H20" s="52"/>
      <c r="I20" s="216"/>
      <c r="J20" s="217"/>
      <c r="K20" s="60" t="e" cm="1">
        <f t="array" ref="K20">_xlfn.IFS(H20=$U$13,$V$13,H20=$U$14,$V$14,H20=$U$15,$V$15,H20=$U$16,$V$16)</f>
        <v>#N/A</v>
      </c>
      <c r="L20" s="27"/>
      <c r="M20" s="27"/>
      <c r="N20" s="27"/>
      <c r="O20" s="27"/>
      <c r="P20" s="37"/>
      <c r="Q20" s="93"/>
      <c r="R20" s="82"/>
      <c r="S20" s="82"/>
      <c r="T20" s="82"/>
    </row>
    <row r="21" spans="1:20" ht="13.5" customHeight="1" x14ac:dyDescent="0.55000000000000004">
      <c r="A21" s="83">
        <v>9</v>
      </c>
      <c r="B21" s="36"/>
      <c r="C21" s="164"/>
      <c r="D21" s="164"/>
      <c r="E21" s="165"/>
      <c r="F21" s="165"/>
      <c r="G21" s="25"/>
      <c r="H21" s="52"/>
      <c r="I21" s="216"/>
      <c r="J21" s="217"/>
      <c r="K21" s="60" t="e" cm="1">
        <f t="array" ref="K21">_xlfn.IFS(H21=$U$13,$V$13,H21=$U$14,$V$14,H21=$U$15,$V$15,H21=$U$16,$V$16)</f>
        <v>#N/A</v>
      </c>
      <c r="L21" s="27"/>
      <c r="M21" s="27"/>
      <c r="N21" s="27"/>
      <c r="O21" s="27"/>
      <c r="P21" s="37"/>
      <c r="Q21" s="93"/>
      <c r="R21" s="82"/>
      <c r="S21" s="82"/>
      <c r="T21" s="82"/>
    </row>
    <row r="22" spans="1:20" ht="13.5" customHeight="1" x14ac:dyDescent="0.55000000000000004">
      <c r="A22" s="83">
        <v>10</v>
      </c>
      <c r="B22" s="36"/>
      <c r="C22" s="164"/>
      <c r="D22" s="164"/>
      <c r="E22" s="165"/>
      <c r="F22" s="165"/>
      <c r="G22" s="25"/>
      <c r="H22" s="52"/>
      <c r="I22" s="216"/>
      <c r="J22" s="217"/>
      <c r="K22" s="60" t="e" cm="1">
        <f t="array" ref="K22">_xlfn.IFS(H22=$U$13,$V$13,H22=$U$14,$V$14,H22=$U$15,$V$15,H22=$U$16,$V$16)</f>
        <v>#N/A</v>
      </c>
      <c r="L22" s="27"/>
      <c r="M22" s="27"/>
      <c r="N22" s="27"/>
      <c r="O22" s="27"/>
      <c r="P22" s="37"/>
      <c r="Q22" s="93"/>
      <c r="R22" s="82"/>
      <c r="S22" s="82"/>
      <c r="T22" s="82"/>
    </row>
    <row r="23" spans="1:20" ht="13.5" customHeight="1" x14ac:dyDescent="0.55000000000000004">
      <c r="A23" s="83">
        <v>11</v>
      </c>
      <c r="B23" s="36"/>
      <c r="C23" s="164"/>
      <c r="D23" s="164"/>
      <c r="E23" s="165"/>
      <c r="F23" s="165"/>
      <c r="G23" s="25"/>
      <c r="H23" s="52"/>
      <c r="I23" s="216"/>
      <c r="J23" s="217"/>
      <c r="K23" s="60" t="e" cm="1">
        <f t="array" ref="K23">_xlfn.IFS(H23=$U$13,$V$13,H23=$U$14,$V$14,H23=$U$15,$V$15,H23=$U$16,$V$16)</f>
        <v>#N/A</v>
      </c>
      <c r="L23" s="27"/>
      <c r="M23" s="27"/>
      <c r="N23" s="27"/>
      <c r="O23" s="27"/>
      <c r="P23" s="37"/>
      <c r="Q23" s="93"/>
      <c r="R23" s="82"/>
      <c r="S23" s="82"/>
      <c r="T23" s="82"/>
    </row>
    <row r="24" spans="1:20" ht="13.5" customHeight="1" x14ac:dyDescent="0.55000000000000004">
      <c r="A24" s="83">
        <v>12</v>
      </c>
      <c r="B24" s="36"/>
      <c r="C24" s="164"/>
      <c r="D24" s="164"/>
      <c r="E24" s="165"/>
      <c r="F24" s="165"/>
      <c r="G24" s="25"/>
      <c r="H24" s="52"/>
      <c r="I24" s="216"/>
      <c r="J24" s="217"/>
      <c r="K24" s="60" t="e" cm="1">
        <f t="array" ref="K24">_xlfn.IFS(H24=$U$13,$V$13,H24=$U$14,$V$14,H24=$U$15,$V$15,H24=$U$16,$V$16)</f>
        <v>#N/A</v>
      </c>
      <c r="L24" s="27"/>
      <c r="M24" s="27"/>
      <c r="N24" s="27"/>
      <c r="O24" s="27"/>
      <c r="P24" s="37"/>
      <c r="Q24" s="93"/>
      <c r="R24" s="82"/>
      <c r="S24" s="82"/>
      <c r="T24" s="82"/>
    </row>
    <row r="25" spans="1:20" ht="13.5" customHeight="1" x14ac:dyDescent="0.55000000000000004">
      <c r="A25" s="83">
        <v>13</v>
      </c>
      <c r="B25" s="36"/>
      <c r="C25" s="164"/>
      <c r="D25" s="164"/>
      <c r="E25" s="165"/>
      <c r="F25" s="165"/>
      <c r="G25" s="25"/>
      <c r="H25" s="52"/>
      <c r="I25" s="216"/>
      <c r="J25" s="217"/>
      <c r="K25" s="60" t="e" cm="1">
        <f t="array" ref="K25">_xlfn.IFS(H25=$U$13,$V$13,H25=$U$14,$V$14,H25=$U$15,$V$15,H25=$U$16,$V$16)</f>
        <v>#N/A</v>
      </c>
      <c r="L25" s="27"/>
      <c r="M25" s="27"/>
      <c r="N25" s="27"/>
      <c r="O25" s="27"/>
      <c r="P25" s="37"/>
      <c r="Q25" s="93"/>
      <c r="R25" s="82"/>
      <c r="S25" s="82"/>
      <c r="T25" s="82"/>
    </row>
    <row r="26" spans="1:20" ht="13.5" customHeight="1" x14ac:dyDescent="0.55000000000000004">
      <c r="A26" s="83">
        <v>14</v>
      </c>
      <c r="B26" s="36"/>
      <c r="C26" s="164"/>
      <c r="D26" s="164"/>
      <c r="E26" s="165"/>
      <c r="F26" s="165"/>
      <c r="G26" s="25"/>
      <c r="H26" s="52"/>
      <c r="I26" s="216"/>
      <c r="J26" s="217"/>
      <c r="K26" s="60" t="e" cm="1">
        <f t="array" ref="K26">_xlfn.IFS(H26=$U$13,$V$13,H26=$U$14,$V$14,H26=$U$15,$V$15,H26=$U$16,$V$16)</f>
        <v>#N/A</v>
      </c>
      <c r="L26" s="27"/>
      <c r="M26" s="27"/>
      <c r="N26" s="27"/>
      <c r="O26" s="27"/>
      <c r="P26" s="37"/>
      <c r="Q26" s="93"/>
      <c r="R26" s="82"/>
      <c r="S26" s="82"/>
      <c r="T26" s="82"/>
    </row>
    <row r="27" spans="1:20" ht="13.5" customHeight="1" x14ac:dyDescent="0.55000000000000004">
      <c r="A27" s="83">
        <v>15</v>
      </c>
      <c r="B27" s="36"/>
      <c r="C27" s="164"/>
      <c r="D27" s="164"/>
      <c r="E27" s="165"/>
      <c r="F27" s="165"/>
      <c r="G27" s="25"/>
      <c r="H27" s="52"/>
      <c r="I27" s="216"/>
      <c r="J27" s="217"/>
      <c r="K27" s="60" t="e" cm="1">
        <f t="array" ref="K27">_xlfn.IFS(H27=$U$13,$V$13,H27=$U$14,$V$14,H27=$U$15,$V$15,H27=$U$16,$V$16)</f>
        <v>#N/A</v>
      </c>
      <c r="L27" s="27"/>
      <c r="M27" s="27"/>
      <c r="N27" s="27"/>
      <c r="O27" s="27"/>
      <c r="P27" s="37"/>
      <c r="Q27" s="93"/>
      <c r="R27" s="82"/>
      <c r="S27" s="82"/>
      <c r="T27" s="82"/>
    </row>
    <row r="28" spans="1:20" ht="13.5" customHeight="1" x14ac:dyDescent="0.55000000000000004">
      <c r="A28" s="83">
        <v>16</v>
      </c>
      <c r="B28" s="36"/>
      <c r="C28" s="164"/>
      <c r="D28" s="164"/>
      <c r="E28" s="165"/>
      <c r="F28" s="165"/>
      <c r="G28" s="25"/>
      <c r="H28" s="52"/>
      <c r="I28" s="216"/>
      <c r="J28" s="217"/>
      <c r="K28" s="60" t="e" cm="1">
        <f t="array" ref="K28">_xlfn.IFS(H28=$U$13,$V$13,H28=$U$14,$V$14,H28=$U$15,$V$15,H28=$U$16,$V$16)</f>
        <v>#N/A</v>
      </c>
      <c r="L28" s="27"/>
      <c r="M28" s="27"/>
      <c r="N28" s="27"/>
      <c r="O28" s="27"/>
      <c r="P28" s="37"/>
      <c r="Q28" s="93"/>
      <c r="R28" s="82"/>
      <c r="S28" s="82"/>
      <c r="T28" s="82"/>
    </row>
    <row r="29" spans="1:20" ht="13.5" customHeight="1" x14ac:dyDescent="0.55000000000000004">
      <c r="A29" s="83">
        <v>17</v>
      </c>
      <c r="B29" s="36"/>
      <c r="C29" s="164"/>
      <c r="D29" s="164"/>
      <c r="E29" s="165"/>
      <c r="F29" s="165"/>
      <c r="G29" s="25"/>
      <c r="H29" s="52"/>
      <c r="I29" s="216"/>
      <c r="J29" s="217"/>
      <c r="K29" s="60" t="e" cm="1">
        <f t="array" ref="K29">_xlfn.IFS(H29=$U$13,$V$13,H29=$U$14,$V$14,H29=$U$15,$V$15,H29=$U$16,$V$16)</f>
        <v>#N/A</v>
      </c>
      <c r="L29" s="27"/>
      <c r="M29" s="27"/>
      <c r="N29" s="27"/>
      <c r="O29" s="27"/>
      <c r="P29" s="37"/>
      <c r="Q29" s="93"/>
      <c r="R29" s="82"/>
      <c r="S29" s="82"/>
      <c r="T29" s="82"/>
    </row>
    <row r="30" spans="1:20" ht="13.5" customHeight="1" x14ac:dyDescent="0.55000000000000004">
      <c r="A30" s="83">
        <v>18</v>
      </c>
      <c r="B30" s="36"/>
      <c r="C30" s="164"/>
      <c r="D30" s="164"/>
      <c r="E30" s="165"/>
      <c r="F30" s="165"/>
      <c r="G30" s="25"/>
      <c r="H30" s="52"/>
      <c r="I30" s="216"/>
      <c r="J30" s="217"/>
      <c r="K30" s="60" t="e" cm="1">
        <f t="array" ref="K30">_xlfn.IFS(H30=$U$13,$V$13,H30=$U$14,$V$14,H30=$U$15,$V$15,H30=$U$16,$V$16)</f>
        <v>#N/A</v>
      </c>
      <c r="L30" s="27"/>
      <c r="M30" s="27"/>
      <c r="N30" s="27"/>
      <c r="O30" s="27"/>
      <c r="P30" s="37"/>
      <c r="Q30" s="93"/>
      <c r="R30" s="82"/>
      <c r="S30" s="82"/>
      <c r="T30" s="82"/>
    </row>
    <row r="31" spans="1:20" ht="13.5" customHeight="1" x14ac:dyDescent="0.55000000000000004">
      <c r="A31" s="83">
        <v>19</v>
      </c>
      <c r="B31" s="36"/>
      <c r="C31" s="164"/>
      <c r="D31" s="164"/>
      <c r="E31" s="165"/>
      <c r="F31" s="165"/>
      <c r="G31" s="25"/>
      <c r="H31" s="52"/>
      <c r="I31" s="216"/>
      <c r="J31" s="217"/>
      <c r="K31" s="60" t="e" cm="1">
        <f t="array" ref="K31">_xlfn.IFS(H31=$U$13,$V$13,H31=$U$14,$V$14,H31=$U$15,$V$15,H31=$U$16,$V$16)</f>
        <v>#N/A</v>
      </c>
      <c r="L31" s="27"/>
      <c r="M31" s="27"/>
      <c r="N31" s="27"/>
      <c r="O31" s="27"/>
      <c r="P31" s="37"/>
      <c r="Q31" s="93"/>
      <c r="R31" s="82"/>
      <c r="S31" s="82"/>
      <c r="T31" s="82"/>
    </row>
    <row r="32" spans="1:20" ht="13.5" customHeight="1" x14ac:dyDescent="0.55000000000000004">
      <c r="A32" s="83">
        <v>20</v>
      </c>
      <c r="B32" s="36"/>
      <c r="C32" s="164"/>
      <c r="D32" s="164"/>
      <c r="E32" s="165"/>
      <c r="F32" s="165"/>
      <c r="G32" s="25"/>
      <c r="H32" s="52"/>
      <c r="I32" s="216"/>
      <c r="J32" s="217"/>
      <c r="K32" s="60" t="e" cm="1">
        <f t="array" ref="K32">_xlfn.IFS(H32=$U$13,$V$13,H32=$U$14,$V$14,H32=$U$15,$V$15,H32=$U$16,$V$16)</f>
        <v>#N/A</v>
      </c>
      <c r="L32" s="27"/>
      <c r="M32" s="27"/>
      <c r="N32" s="27"/>
      <c r="O32" s="27"/>
      <c r="P32" s="37"/>
      <c r="Q32" s="93"/>
      <c r="R32" s="82"/>
      <c r="S32" s="82"/>
      <c r="T32" s="82"/>
    </row>
    <row r="33" spans="1:22" ht="13.5" customHeight="1" x14ac:dyDescent="0.55000000000000004">
      <c r="A33" s="83">
        <v>21</v>
      </c>
      <c r="B33" s="36"/>
      <c r="C33" s="164"/>
      <c r="D33" s="164"/>
      <c r="E33" s="165"/>
      <c r="F33" s="165"/>
      <c r="G33" s="25"/>
      <c r="H33" s="52"/>
      <c r="I33" s="216"/>
      <c r="J33" s="217"/>
      <c r="K33" s="60" t="e" cm="1">
        <f t="array" ref="K33">_xlfn.IFS(H33=$U$13,$V$13,H33=$U$14,$V$14,H33=$U$15,$V$15,H33=$U$16,$V$16)</f>
        <v>#N/A</v>
      </c>
      <c r="L33" s="27"/>
      <c r="M33" s="27"/>
      <c r="N33" s="27"/>
      <c r="O33" s="27"/>
      <c r="P33" s="37"/>
      <c r="Q33" s="93"/>
      <c r="R33" s="82"/>
      <c r="S33" s="82"/>
      <c r="T33" s="82"/>
    </row>
    <row r="34" spans="1:22" ht="13.5" customHeight="1" x14ac:dyDescent="0.55000000000000004">
      <c r="A34" s="83">
        <v>22</v>
      </c>
      <c r="B34" s="38"/>
      <c r="C34" s="172"/>
      <c r="D34" s="172"/>
      <c r="E34" s="173"/>
      <c r="F34" s="173"/>
      <c r="G34" s="39"/>
      <c r="H34" s="55"/>
      <c r="I34" s="218"/>
      <c r="J34" s="219"/>
      <c r="K34" s="61" t="e" cm="1">
        <f t="array" ref="K34">_xlfn.IFS(H34=$U$13,$V$13,H34=$U$14,$V$14,H34=$U$15,$V$15,H34=$U$16,$V$16)</f>
        <v>#N/A</v>
      </c>
      <c r="L34" s="40"/>
      <c r="M34" s="40"/>
      <c r="N34" s="40"/>
      <c r="O34" s="40"/>
      <c r="P34" s="41"/>
      <c r="Q34" s="93"/>
      <c r="R34" s="82"/>
      <c r="S34" s="82"/>
      <c r="T34" s="82"/>
    </row>
    <row r="35" spans="1:22" ht="48" customHeight="1" x14ac:dyDescent="0.55000000000000004">
      <c r="B35" s="167"/>
      <c r="C35" s="155"/>
      <c r="D35" s="155"/>
      <c r="E35" s="155"/>
      <c r="F35" s="155"/>
      <c r="G35" s="29" t="s">
        <v>15</v>
      </c>
      <c r="H35" s="220" t="s">
        <v>87</v>
      </c>
      <c r="I35" s="175"/>
      <c r="J35" s="176"/>
      <c r="K35" s="155" t="s">
        <v>66</v>
      </c>
      <c r="L35" s="29" t="s">
        <v>73</v>
      </c>
      <c r="M35" s="29" t="s">
        <v>74</v>
      </c>
      <c r="N35" s="155" t="s">
        <v>86</v>
      </c>
      <c r="O35" s="155"/>
      <c r="P35" s="156"/>
      <c r="Q35" s="92"/>
      <c r="R35" s="153"/>
      <c r="S35" s="82"/>
      <c r="T35" s="82"/>
    </row>
    <row r="36" spans="1:22" ht="21.75" customHeight="1" x14ac:dyDescent="0.55000000000000004">
      <c r="B36" s="168"/>
      <c r="C36" s="160"/>
      <c r="D36" s="160"/>
      <c r="E36" s="160"/>
      <c r="F36" s="160"/>
      <c r="G36" s="28">
        <v>1.1499999999999999</v>
      </c>
      <c r="H36" s="157" t="s">
        <v>54</v>
      </c>
      <c r="I36" s="158"/>
      <c r="J36" s="159"/>
      <c r="K36" s="160"/>
      <c r="L36" s="74" t="s">
        <v>76</v>
      </c>
      <c r="M36" s="160" t="s">
        <v>77</v>
      </c>
      <c r="N36" s="160" t="s">
        <v>63</v>
      </c>
      <c r="O36" s="160"/>
      <c r="P36" s="162"/>
      <c r="Q36" s="92"/>
      <c r="R36" s="153"/>
      <c r="S36" s="82"/>
      <c r="T36" s="82"/>
    </row>
    <row r="37" spans="1:22" ht="21.75" customHeight="1" x14ac:dyDescent="0.55000000000000004">
      <c r="B37" s="168"/>
      <c r="C37" s="160"/>
      <c r="D37" s="160"/>
      <c r="E37" s="160"/>
      <c r="F37" s="160"/>
      <c r="G37" s="28">
        <v>1.3</v>
      </c>
      <c r="H37" s="157" t="s">
        <v>55</v>
      </c>
      <c r="I37" s="158"/>
      <c r="J37" s="159"/>
      <c r="K37" s="54" t="s">
        <v>16</v>
      </c>
      <c r="L37" s="54" t="s">
        <v>16</v>
      </c>
      <c r="M37" s="160"/>
      <c r="N37" s="160" t="s">
        <v>56</v>
      </c>
      <c r="O37" s="160" t="s">
        <v>78</v>
      </c>
      <c r="P37" s="162" t="s">
        <v>79</v>
      </c>
      <c r="Q37" s="92"/>
      <c r="R37" s="153"/>
      <c r="S37" s="82"/>
      <c r="T37" s="82"/>
    </row>
    <row r="38" spans="1:22" ht="21.75" customHeight="1" x14ac:dyDescent="0.55000000000000004">
      <c r="B38" s="168"/>
      <c r="C38" s="160"/>
      <c r="D38" s="160"/>
      <c r="E38" s="160"/>
      <c r="F38" s="160"/>
      <c r="G38" s="28">
        <v>1.5</v>
      </c>
      <c r="H38" s="157" t="s">
        <v>9</v>
      </c>
      <c r="I38" s="158"/>
      <c r="J38" s="159"/>
      <c r="K38" s="24" t="s">
        <v>64</v>
      </c>
      <c r="L38" s="24" t="s">
        <v>64</v>
      </c>
      <c r="M38" s="160"/>
      <c r="N38" s="160"/>
      <c r="O38" s="160"/>
      <c r="P38" s="162"/>
      <c r="Q38" s="92"/>
      <c r="R38" s="153"/>
      <c r="S38" s="82"/>
      <c r="T38" s="82"/>
    </row>
    <row r="39" spans="1:22" ht="21.75" customHeight="1" x14ac:dyDescent="0.55000000000000004">
      <c r="B39" s="169"/>
      <c r="C39" s="161"/>
      <c r="D39" s="161"/>
      <c r="E39" s="161"/>
      <c r="F39" s="161"/>
      <c r="G39" s="30">
        <v>1.7</v>
      </c>
      <c r="H39" s="170" t="s">
        <v>11</v>
      </c>
      <c r="I39" s="177"/>
      <c r="J39" s="178"/>
      <c r="K39" s="31" t="s">
        <v>65</v>
      </c>
      <c r="L39" s="31" t="s">
        <v>65</v>
      </c>
      <c r="M39" s="161"/>
      <c r="N39" s="161"/>
      <c r="O39" s="161"/>
      <c r="P39" s="163"/>
      <c r="Q39" s="92"/>
      <c r="R39" s="82"/>
      <c r="S39" s="82"/>
      <c r="T39" s="82"/>
    </row>
    <row r="40" spans="1:22" ht="11.25" customHeight="1" x14ac:dyDescent="0.55000000000000004">
      <c r="B40" s="167" t="s">
        <v>17</v>
      </c>
      <c r="C40" s="155"/>
      <c r="D40" s="155"/>
      <c r="E40" s="155"/>
      <c r="F40" s="155"/>
      <c r="G40" s="171">
        <v>1.1499999999999999</v>
      </c>
      <c r="H40" s="33" t="s">
        <v>7</v>
      </c>
      <c r="I40" s="98">
        <v>13.3</v>
      </c>
      <c r="J40" s="64" t="str" cm="1">
        <f t="array" ref="J40">_xlfn.IFS(H40=$U$40,$V$40,H40=$U$41,$V$41,H40=$U$42,$V$42,H40=$U$43,$V$43)</f>
        <v>円/L</v>
      </c>
      <c r="K40" s="49">
        <f>SUMIFS($J$13:$J$34,$G$13:$G$34,G9,$K$13:$K$34,H9)</f>
        <v>0</v>
      </c>
      <c r="L40" s="49">
        <f>SUMIFS($L$13:$L$34,$G$13:$G$34,G9,$K$13:$K$34,H9)</f>
        <v>0</v>
      </c>
      <c r="M40" s="49">
        <f>SUMIFS($M$13:$M$34,$G$13:$G$34,$G$9,$K$13:$K$34,$H$9)</f>
        <v>0</v>
      </c>
      <c r="N40" s="49">
        <f>SUMIFS($N$13:$N$34,$G$13:$G$34,$G$9,$K$13:$K$34,$H$9)</f>
        <v>0</v>
      </c>
      <c r="O40" s="49">
        <f>SUMIFS($O$13:$O$34,$G$13:$G$34,$G$9,$K$13:$K$34,$H$9)</f>
        <v>0</v>
      </c>
      <c r="P40" s="50">
        <f>SUMIFS($P$13:$P$34,$G$13:$G$34,$G$9,$K$13:$K$34,$H$9)</f>
        <v>0</v>
      </c>
      <c r="Q40" s="94"/>
      <c r="R40" s="82">
        <v>1</v>
      </c>
      <c r="S40" s="82"/>
      <c r="T40" s="82"/>
      <c r="U40" s="23" t="s">
        <v>7</v>
      </c>
      <c r="V40" s="23" t="s">
        <v>67</v>
      </c>
    </row>
    <row r="41" spans="1:22" ht="11.25" customHeight="1" x14ac:dyDescent="0.55000000000000004">
      <c r="B41" s="168"/>
      <c r="C41" s="160"/>
      <c r="D41" s="160"/>
      <c r="E41" s="160"/>
      <c r="F41" s="160"/>
      <c r="G41" s="154"/>
      <c r="H41" s="28" t="s">
        <v>8</v>
      </c>
      <c r="I41" s="97">
        <v>14.1</v>
      </c>
      <c r="J41" s="66" t="str" cm="1">
        <f t="array" ref="J41">_xlfn.IFS(H41=$U$40,$V$40,H41=$U$41,$V$41,H41=$U$42,$V$42,H41=$U$43,$V$43)</f>
        <v>円/L</v>
      </c>
      <c r="K41" s="48">
        <f>SUMIFS($J$13:$J$34,$G$13:$G$34,G9,$K$13:$K$34,H10)</f>
        <v>0</v>
      </c>
      <c r="L41" s="48">
        <f>SUMIFS($L$13:$L$34,$G$13:$G$34,G9,$K$13:$K$34,H10)</f>
        <v>0</v>
      </c>
      <c r="M41" s="48">
        <f>SUMIFS($M$13:$M$34,$G$13:$G$34,$G$9,$K$13:$K$34,$H$10)</f>
        <v>0</v>
      </c>
      <c r="N41" s="48">
        <f>SUMIFS($N$13:$N$34,$G$13:$G$34,$G$9,$K$13:$K$34,$H$10)</f>
        <v>0</v>
      </c>
      <c r="O41" s="48">
        <f>SUMIFS($O$13:$O$34,$G$13:$G$34,$G$9,$K$13:$K$34,$H$10)</f>
        <v>0</v>
      </c>
      <c r="P41" s="47">
        <f>SUMIFS($P$13:$P$34,$G$13:$G$34,$G$9,$K$13:$K$34,$H$10)</f>
        <v>0</v>
      </c>
      <c r="Q41" s="94"/>
      <c r="R41" s="82"/>
      <c r="S41" s="82"/>
      <c r="T41" s="82"/>
      <c r="U41" s="23" t="s">
        <v>8</v>
      </c>
      <c r="V41" s="23" t="s">
        <v>67</v>
      </c>
    </row>
    <row r="42" spans="1:22" ht="11.25" customHeight="1" x14ac:dyDescent="0.55000000000000004">
      <c r="B42" s="168"/>
      <c r="C42" s="160"/>
      <c r="D42" s="160"/>
      <c r="E42" s="160"/>
      <c r="F42" s="160"/>
      <c r="G42" s="154"/>
      <c r="H42" s="28" t="s">
        <v>9</v>
      </c>
      <c r="I42" s="97">
        <v>17.3</v>
      </c>
      <c r="J42" s="66" t="str" cm="1">
        <f t="array" ref="J42">_xlfn.IFS(H42=$U$40,$V$40,H42=$U$41,$V$41,H42=$U$42,$V$42,H42=$U$43,$V$43)</f>
        <v>円/㎏</v>
      </c>
      <c r="K42" s="67">
        <f>SUMIFS($J$13:$J$34,$G$13:$G$34,G9,$K$13:$K$34,H11)</f>
        <v>0</v>
      </c>
      <c r="L42" s="67">
        <f>SUMIFS($L$13:$L$34,$G$13:$G$34,G9,$K$13:$K$34,H11)</f>
        <v>0</v>
      </c>
      <c r="M42" s="67">
        <f>SUMIFS($M$13:$M$34,$G$13:$G$34,$G$9,$K$13:$K$34,$H$11)</f>
        <v>0</v>
      </c>
      <c r="N42" s="67">
        <f>SUMIFS($N$13:$N$34,$G$13:$G$34,$G$9,$K$13:$K$34,$H$11)</f>
        <v>0</v>
      </c>
      <c r="O42" s="67">
        <f>SUMIFS($O$13:$O$34,$G$13:$G$34,$G$9,$K$13:$K$34,$H$11)</f>
        <v>0</v>
      </c>
      <c r="P42" s="68">
        <f>SUMIFS($P$13:$P$34,$G$13:$G$34,$G$9,$K$13:$K$34,$H$11)</f>
        <v>0</v>
      </c>
      <c r="Q42" s="94"/>
      <c r="R42" s="82"/>
      <c r="S42" s="82"/>
      <c r="T42" s="82"/>
      <c r="U42" s="23" t="s">
        <v>9</v>
      </c>
      <c r="V42" s="23" t="s">
        <v>69</v>
      </c>
    </row>
    <row r="43" spans="1:22" ht="11.25" customHeight="1" x14ac:dyDescent="0.55000000000000004">
      <c r="B43" s="168"/>
      <c r="C43" s="160"/>
      <c r="D43" s="160"/>
      <c r="E43" s="160"/>
      <c r="F43" s="160"/>
      <c r="G43" s="154"/>
      <c r="H43" s="28" t="s">
        <v>11</v>
      </c>
      <c r="I43" s="97">
        <v>8.6999999999999993</v>
      </c>
      <c r="J43" s="66" t="str" cm="1">
        <f t="array" ref="J43">_xlfn.IFS(H43=$U$40,$V$40,H43=$U$41,$V$41,H43=$U$42,$V$42,H43=$U$43,$V$43)</f>
        <v>円/㎥</v>
      </c>
      <c r="K43" s="67">
        <f>SUMIFS($J$13:$J$34,$G$13:$G$34,G9,$K$13:$K$34,H12)</f>
        <v>0</v>
      </c>
      <c r="L43" s="67">
        <f>SUMIFS($L$13:$L$34,$G$13:$G$34,G9,$K$13:$K$34,H12)</f>
        <v>0</v>
      </c>
      <c r="M43" s="67">
        <f>SUMIFS($M$13:$M$34,$G$13:$G$34,$G$9,$K$13:$K$34,$H$12)</f>
        <v>0</v>
      </c>
      <c r="N43" s="67">
        <f>SUMIFS($N$13:$N$34,$G$13:$G$34,$G$9,$K$13:$K$34,$H$12)</f>
        <v>0</v>
      </c>
      <c r="O43" s="67">
        <f>SUMIFS($O$13:$O$34,$G$13:$G$34,$G$9,$K$13:$K$34,$H$12)</f>
        <v>0</v>
      </c>
      <c r="P43" s="68">
        <f>SUMIFS($P$13:$P$34,$G$13:$G$34,$G$9,$K$13:$K$34,$H$12)</f>
        <v>0</v>
      </c>
      <c r="Q43" s="94"/>
      <c r="R43" s="82"/>
      <c r="S43" s="82"/>
      <c r="T43" s="82"/>
      <c r="U43" s="23" t="s">
        <v>11</v>
      </c>
      <c r="V43" s="23" t="s">
        <v>70</v>
      </c>
    </row>
    <row r="44" spans="1:22" ht="11.25" customHeight="1" x14ac:dyDescent="0.55000000000000004">
      <c r="B44" s="168"/>
      <c r="C44" s="160"/>
      <c r="D44" s="160"/>
      <c r="E44" s="160"/>
      <c r="F44" s="160"/>
      <c r="G44" s="154">
        <v>1.3</v>
      </c>
      <c r="H44" s="28" t="s">
        <v>7</v>
      </c>
      <c r="I44" s="97">
        <v>26.7</v>
      </c>
      <c r="J44" s="66" t="str" cm="1">
        <f t="array" ref="J44">_xlfn.IFS(H44=$U$40,$V$40,H44=$U$41,$V$41,H44=$U$42,$V$42,H44=$U$43,$V$43)</f>
        <v>円/L</v>
      </c>
      <c r="K44" s="48">
        <f>SUMIFS($J$13:$J$34,$G$13:$G$34,G10,$K$13:$K$34,H9)</f>
        <v>0</v>
      </c>
      <c r="L44" s="48">
        <f>SUMIFS($L$13:$L$34,$G$13:$G$34,G10,$K$13:$K$34,H9)</f>
        <v>0</v>
      </c>
      <c r="M44" s="48">
        <f>SUMIFS($M$13:$M$34,$G$13:$G$34,$G$10,$K$13:$K$34,$H$9)</f>
        <v>0</v>
      </c>
      <c r="N44" s="48">
        <f>SUMIFS($N$13:$N$34,$G$13:$G$34,$G$10,$K$13:$K$34,$H$9)</f>
        <v>0</v>
      </c>
      <c r="O44" s="48">
        <f>SUMIFS($O$13:$O$34,$G$13:$G$34,$G$10,$K$13:$K$34,$H$9)</f>
        <v>0</v>
      </c>
      <c r="P44" s="47">
        <f>SUMIFS($P$13:$P$34,$G$13:$G$34,$G$10,$K$13:$K$34,$H$9)</f>
        <v>0</v>
      </c>
      <c r="Q44" s="94"/>
      <c r="R44" s="82"/>
      <c r="S44" s="82"/>
      <c r="T44" s="82"/>
    </row>
    <row r="45" spans="1:22" ht="11.25" customHeight="1" x14ac:dyDescent="0.55000000000000004">
      <c r="B45" s="168"/>
      <c r="C45" s="160"/>
      <c r="D45" s="160"/>
      <c r="E45" s="160"/>
      <c r="F45" s="160"/>
      <c r="G45" s="154"/>
      <c r="H45" s="28" t="s">
        <v>8</v>
      </c>
      <c r="I45" s="97">
        <v>28.3</v>
      </c>
      <c r="J45" s="66" t="str" cm="1">
        <f t="array" ref="J45">_xlfn.IFS(H45=$U$40,$V$40,H45=$U$41,$V$41,H45=$U$42,$V$42,H45=$U$43,$V$43)</f>
        <v>円/L</v>
      </c>
      <c r="K45" s="48">
        <f>SUMIFS($J$13:$J$34,$G$13:$G$34,G10,$K$13:$K$34,H10)</f>
        <v>0</v>
      </c>
      <c r="L45" s="48">
        <f>SUMIFS($L$13:$L$34,$G$13:$G$34,G10,$K$13:$K$34,H10)</f>
        <v>0</v>
      </c>
      <c r="M45" s="48">
        <f>SUMIFS($M$13:$M$34,$G$13:$G$34,$G$10,$K$13:$K$34,$H$10)</f>
        <v>0</v>
      </c>
      <c r="N45" s="48">
        <f>SUMIFS($N$13:$N$34,$G$13:$G$34,$G$10,$K$13:$K$34,$H$10)</f>
        <v>0</v>
      </c>
      <c r="O45" s="48">
        <f>SUMIFS($O$13:$O$34,$G$13:$G$34,$G$10,$K$13:$K$34,$H$10)</f>
        <v>0</v>
      </c>
      <c r="P45" s="47">
        <f>SUMIFS($P$13:$P$34,$G$13:$G$34,$G$10,$K$13:$K$34,$H$10)</f>
        <v>0</v>
      </c>
      <c r="Q45" s="94"/>
      <c r="R45" s="82"/>
      <c r="S45" s="82"/>
      <c r="T45" s="82"/>
    </row>
    <row r="46" spans="1:22" ht="11.25" customHeight="1" x14ac:dyDescent="0.55000000000000004">
      <c r="B46" s="168"/>
      <c r="C46" s="160"/>
      <c r="D46" s="160"/>
      <c r="E46" s="160"/>
      <c r="F46" s="160"/>
      <c r="G46" s="154"/>
      <c r="H46" s="28" t="s">
        <v>9</v>
      </c>
      <c r="I46" s="97">
        <v>34.700000000000003</v>
      </c>
      <c r="J46" s="66" t="str" cm="1">
        <f t="array" ref="J46">_xlfn.IFS(H46=$U$40,$V$40,H46=$U$41,$V$41,H46=$U$42,$V$42,H46=$U$43,$V$43)</f>
        <v>円/㎏</v>
      </c>
      <c r="K46" s="69">
        <f>SUMIFS($J$13:$J$34,$G$13:$G$34,G10,$K$13:$K$34,H11)</f>
        <v>0</v>
      </c>
      <c r="L46" s="69">
        <f>SUMIFS($L$13:$L$34,$G$13:$G$34,G10,$K$13:$K$34,H11)</f>
        <v>0</v>
      </c>
      <c r="M46" s="69">
        <f>SUMIFS($M$13:$M$34,$G$13:$G$34,$G$10,$K$13:$K$34,$H$11)</f>
        <v>0</v>
      </c>
      <c r="N46" s="69">
        <f>SUMIFS($N$13:$N$34,$G$13:$G$34,$G$10,$K$13:$K$34,$H$11)</f>
        <v>0</v>
      </c>
      <c r="O46" s="69">
        <f>SUMIFS($O$13:$O$34,$G$13:$G$34,$G$10,$K$13:$K$34,$H$11)</f>
        <v>0</v>
      </c>
      <c r="P46" s="70">
        <f>SUMIFS($P$13:$P$34,$G$13:$G$34,$G$10,$K$13:$K$34,$H$12)</f>
        <v>0</v>
      </c>
      <c r="Q46" s="95"/>
      <c r="R46" s="153"/>
      <c r="S46" s="82"/>
      <c r="T46" s="82"/>
    </row>
    <row r="47" spans="1:22" ht="11.25" customHeight="1" x14ac:dyDescent="0.55000000000000004">
      <c r="B47" s="168"/>
      <c r="C47" s="160"/>
      <c r="D47" s="160"/>
      <c r="E47" s="160"/>
      <c r="F47" s="160"/>
      <c r="G47" s="154"/>
      <c r="H47" s="28" t="s">
        <v>11</v>
      </c>
      <c r="I47" s="97">
        <v>17.5</v>
      </c>
      <c r="J47" s="66" t="str" cm="1">
        <f t="array" ref="J47">_xlfn.IFS(H47=$U$40,$V$40,H47=$U$41,$V$41,H47=$U$42,$V$42,H47=$U$43,$V$43)</f>
        <v>円/㎥</v>
      </c>
      <c r="K47" s="69">
        <f>SUMIFS($J$13:$J$34,$G$13:$G$34,G10,$K$13:$K$34,H12)</f>
        <v>0</v>
      </c>
      <c r="L47" s="69">
        <f>SUMIFS($L$13:$L$34,$G$13:$G$34,G10,$K$13:$K$34,H12)</f>
        <v>0</v>
      </c>
      <c r="M47" s="69">
        <f>SUMIFS($M$13:$M$34,$G$13:$G$34,$G$10,$K$13:$K$34,$H$12)</f>
        <v>0</v>
      </c>
      <c r="N47" s="69">
        <f>SUMIFS($N$13:$N$34,$G$13:$G$34,$G$10,$K$13:$K$34,$H$12)</f>
        <v>0</v>
      </c>
      <c r="O47" s="69">
        <f>SUMIFS($O$13:$O$34,$G$13:$G$34,$G$10,$K$13:$K$34,$H$12)</f>
        <v>0</v>
      </c>
      <c r="P47" s="70">
        <f>SUMIFS($P$13:$P$34,$G$13:$G$34,$G$10,$K$13:$K$34,$H$12)</f>
        <v>0</v>
      </c>
      <c r="Q47" s="95"/>
      <c r="R47" s="153"/>
      <c r="S47" s="82"/>
      <c r="T47" s="82"/>
    </row>
    <row r="48" spans="1:22" ht="11.25" customHeight="1" x14ac:dyDescent="0.55000000000000004">
      <c r="B48" s="168"/>
      <c r="C48" s="160"/>
      <c r="D48" s="160"/>
      <c r="E48" s="160"/>
      <c r="F48" s="160"/>
      <c r="G48" s="154">
        <v>1.5</v>
      </c>
      <c r="H48" s="28" t="s">
        <v>7</v>
      </c>
      <c r="I48" s="97">
        <v>44.5</v>
      </c>
      <c r="J48" s="66" t="str" cm="1">
        <f t="array" ref="J48">_xlfn.IFS(H48=$U$40,$V$40,H48=$U$41,$V$41,H48=$U$42,$V$42,H48=$U$43,$V$43)</f>
        <v>円/L</v>
      </c>
      <c r="K48" s="48">
        <f>SUMIFS($J$13:$J$34,$G$13:$G$34,G11,$K$13:$K$34,H9)</f>
        <v>0</v>
      </c>
      <c r="L48" s="48">
        <f>SUMIFS($L$13:$L$34,$G$13:$G$34,G11,$K$13:$K$34,H9)</f>
        <v>0</v>
      </c>
      <c r="M48" s="48">
        <f>SUMIFS($M$13:$M$34,$G$13:$G$34,$G$11,$K$13:$K$34,$H$9)</f>
        <v>0</v>
      </c>
      <c r="N48" s="48">
        <f>SUMIFS($N$13:$N$34,$G$13:$G$34,$G$11,$K$13:$K$34,$H$9)</f>
        <v>0</v>
      </c>
      <c r="O48" s="48">
        <f>SUMIFS($O$13:$O$34,$G$13:$G$34,$G$11,$K$13:$K$34,$H$9)</f>
        <v>0</v>
      </c>
      <c r="P48" s="47">
        <f>SUMIFS($P$13:$P$34,$G$13:$G$34,$G$11,$K$13:$K$34,$H$9)</f>
        <v>0</v>
      </c>
      <c r="Q48" s="94"/>
      <c r="R48" s="82"/>
      <c r="S48" s="82"/>
      <c r="T48" s="82"/>
    </row>
    <row r="49" spans="2:20" ht="11.25" customHeight="1" x14ac:dyDescent="0.55000000000000004">
      <c r="B49" s="168"/>
      <c r="C49" s="160"/>
      <c r="D49" s="160"/>
      <c r="E49" s="160"/>
      <c r="F49" s="160"/>
      <c r="G49" s="154"/>
      <c r="H49" s="28" t="s">
        <v>8</v>
      </c>
      <c r="I49" s="97">
        <v>47.1</v>
      </c>
      <c r="J49" s="66" t="str" cm="1">
        <f t="array" ref="J49">_xlfn.IFS(H49=$U$40,$V$40,H49=$U$41,$V$41,H49=$U$42,$V$42,H49=$U$43,$V$43)</f>
        <v>円/L</v>
      </c>
      <c r="K49" s="48">
        <f>SUMIFS($J$13:$J$34,$G$13:$G$34,G11,$K$13:$K$34,H10)</f>
        <v>0</v>
      </c>
      <c r="L49" s="48">
        <f>SUMIFS($L$13:$L$34,$G$13:$G$34,G11,$K$13:$K$34,H10)</f>
        <v>0</v>
      </c>
      <c r="M49" s="48">
        <f>SUMIFS($M$13:$M$34,$G$13:$G$34,$G$11,$K$13:$K$34,$H$10)</f>
        <v>0</v>
      </c>
      <c r="N49" s="48">
        <f>SUMIFS($N$13:$N$34,$G$13:$G$34,$G$11,$K$13:$K$34,$H$10)</f>
        <v>0</v>
      </c>
      <c r="O49" s="48">
        <f>SUMIFS($O$13:$O$34,$G$13:$G$34,$G$11,$K$13:$K$34,$H$10)</f>
        <v>0</v>
      </c>
      <c r="P49" s="47">
        <f>SUMIFS($P$13:$P$34,$G$13:$G$34,$G$11,$K$13:$K$34,$H$10)</f>
        <v>0</v>
      </c>
      <c r="Q49" s="94"/>
      <c r="R49" s="82"/>
      <c r="S49" s="82"/>
      <c r="T49" s="82"/>
    </row>
    <row r="50" spans="2:20" ht="11.25" customHeight="1" x14ac:dyDescent="0.55000000000000004">
      <c r="B50" s="168"/>
      <c r="C50" s="160"/>
      <c r="D50" s="160"/>
      <c r="E50" s="160"/>
      <c r="F50" s="160"/>
      <c r="G50" s="154"/>
      <c r="H50" s="28" t="s">
        <v>9</v>
      </c>
      <c r="I50" s="97">
        <v>57.8</v>
      </c>
      <c r="J50" s="66" t="str" cm="1">
        <f t="array" ref="J50">_xlfn.IFS(H50=$U$40,$V$40,H50=$U$41,$V$41,H50=$U$42,$V$42,H50=$U$43,$V$43)</f>
        <v>円/㎏</v>
      </c>
      <c r="K50" s="67">
        <f>SUMIFS($J$13:$J$34,$G$13:$G$34,G11,$K$13:$K$34,H11)</f>
        <v>0</v>
      </c>
      <c r="L50" s="67">
        <f>SUMIFS($L$13:$L$34,$G$13:$G$34,G11,$K$13:$K$34,H11)</f>
        <v>0</v>
      </c>
      <c r="M50" s="67">
        <f>SUMIFS($M$13:$M$34,$G$13:$G$34,$G$11,$K$13:$K$34,$H$11)</f>
        <v>0</v>
      </c>
      <c r="N50" s="67">
        <f>SUMIFS($N$13:$N$34,$G$13:$G$34,$G$11,$K$13:$K$34,$H$11)</f>
        <v>0</v>
      </c>
      <c r="O50" s="67">
        <f>SUMIFS($O$13:$O$34,$G$13:$G$34,$G$11,$K$13:$K$34,$H$11)</f>
        <v>0</v>
      </c>
      <c r="P50" s="47">
        <f>SUMIFS($P$13:$P$34,$G$13:$G$34,$G$11,$K$13:$K$34,$H$11)</f>
        <v>0</v>
      </c>
      <c r="Q50" s="94"/>
      <c r="R50" s="82"/>
      <c r="S50" s="82"/>
      <c r="T50" s="82"/>
    </row>
    <row r="51" spans="2:20" ht="11.25" customHeight="1" x14ac:dyDescent="0.55000000000000004">
      <c r="B51" s="168"/>
      <c r="C51" s="160"/>
      <c r="D51" s="160"/>
      <c r="E51" s="160"/>
      <c r="F51" s="160"/>
      <c r="G51" s="154"/>
      <c r="H51" s="28" t="s">
        <v>11</v>
      </c>
      <c r="I51" s="97">
        <v>29.1</v>
      </c>
      <c r="J51" s="66" t="str" cm="1">
        <f t="array" ref="J51">_xlfn.IFS(H51=$U$40,$V$40,H51=$U$41,$V$41,H51=$U$42,$V$42,H51=$U$43,$V$43)</f>
        <v>円/㎥</v>
      </c>
      <c r="K51" s="67">
        <f>SUMIFS($J$13:$J$34,$G$13:$G$34,G11,$K$13:$K$34,H12)</f>
        <v>0</v>
      </c>
      <c r="L51" s="67">
        <f>SUMIFS($L$13:$L$34,$G$13:$G$34,G11,$K$13:$K$34,H12)</f>
        <v>0</v>
      </c>
      <c r="M51" s="67">
        <f>SUMIFS($M$13:$M$34,$G$13:$G$34,$G$11,$K$13:$K$34,$H$12)</f>
        <v>0</v>
      </c>
      <c r="N51" s="67">
        <f>SUMIFS($N$13:$N$34,$G$13:$G$34,$G$11,$K$13:$K$34,$H$12)</f>
        <v>0</v>
      </c>
      <c r="O51" s="67">
        <f>SUMIFS($O$13:$O$34,$G$13:$G$34,$G$11,$K$13:$K$34,$H$12)</f>
        <v>0</v>
      </c>
      <c r="P51" s="68">
        <f>SUMIFS($P$13:$P$34,$G$13:$G$34,$G$11,$K$13:$K$34,$H$12)</f>
        <v>0</v>
      </c>
      <c r="Q51" s="94"/>
      <c r="R51" s="82"/>
      <c r="S51" s="82"/>
      <c r="T51" s="82"/>
    </row>
    <row r="52" spans="2:20" ht="11.25" customHeight="1" x14ac:dyDescent="0.55000000000000004">
      <c r="B52" s="168"/>
      <c r="C52" s="160"/>
      <c r="D52" s="160"/>
      <c r="E52" s="160"/>
      <c r="F52" s="160"/>
      <c r="G52" s="154">
        <v>1.7</v>
      </c>
      <c r="H52" s="28" t="s">
        <v>7</v>
      </c>
      <c r="I52" s="97">
        <v>62.2</v>
      </c>
      <c r="J52" s="66" t="str" cm="1">
        <f t="array" ref="J52">_xlfn.IFS(H52=$U$40,$V$40,H52=$U$41,$V$41,H52=$U$42,$V$42,H52=$U$43,$V$43)</f>
        <v>円/L</v>
      </c>
      <c r="K52" s="48">
        <f>SUMIFS($J$13:$J$34,$G$13:$G$34,G12,$K$13:$K$34,H9)</f>
        <v>0</v>
      </c>
      <c r="L52" s="48">
        <f>SUMIFS($L$13:$L$34,$G$13:$G$34,G12,$K$13:$K$34,H9)</f>
        <v>0</v>
      </c>
      <c r="M52" s="48">
        <f>SUMIFS($M$13:$M$34,$G$13:$G$34,$G$12,$K$13:$K$34,$H$9)</f>
        <v>0</v>
      </c>
      <c r="N52" s="48">
        <f>SUMIFS($N$13:$N$34,$G$13:$G$34,$G$12,$K$13:$K$34,$H$9)</f>
        <v>0</v>
      </c>
      <c r="O52" s="48">
        <f>SUMIFS($O$13:$O$34,$G$13:$G$34,$G$12,$K$13:$K$34,$H$9)</f>
        <v>0</v>
      </c>
      <c r="P52" s="47">
        <f>SUMIFS($P$13:$P$34,$G$13:$G$34,$G$12,$K$13:$K$34,$H$9)</f>
        <v>0</v>
      </c>
      <c r="Q52" s="94"/>
      <c r="R52" s="82"/>
      <c r="S52" s="82"/>
      <c r="T52" s="82"/>
    </row>
    <row r="53" spans="2:20" ht="11.25" customHeight="1" x14ac:dyDescent="0.55000000000000004">
      <c r="B53" s="168"/>
      <c r="C53" s="160"/>
      <c r="D53" s="160"/>
      <c r="E53" s="160"/>
      <c r="F53" s="160"/>
      <c r="G53" s="154"/>
      <c r="H53" s="28" t="s">
        <v>8</v>
      </c>
      <c r="I53" s="97">
        <v>65.900000000000006</v>
      </c>
      <c r="J53" s="66" t="str" cm="1">
        <f t="array" ref="J53">_xlfn.IFS(H53=$U$40,$V$40,H53=$U$41,$V$41,H53=$U$42,$V$42,H53=$U$43,$V$43)</f>
        <v>円/L</v>
      </c>
      <c r="K53" s="48">
        <f>SUMIFS($J$13:$J$34,$G$13:$G$34,G12,$K$13:$K$34,H10)</f>
        <v>0</v>
      </c>
      <c r="L53" s="48">
        <f>SUMIFS($L$13:$L$34,$G$13:$G$34,G12,$K$13:$K$34,H10)</f>
        <v>0</v>
      </c>
      <c r="M53" s="48">
        <f>SUMIFS($M$13:$M$34,$G$13:$G$34,$G$12,$K$13:$K$34,$H$10)</f>
        <v>0</v>
      </c>
      <c r="N53" s="48">
        <f>SUMIFS($N$13:$N$34,$G$13:$G$34,$G$12,$K$13:$K$34,$H$10)</f>
        <v>0</v>
      </c>
      <c r="O53" s="48">
        <f>SUMIFS($O$13:$O$34,$G$13:$G$34,$G$12,$K$13:$K$34,$H$10)</f>
        <v>0</v>
      </c>
      <c r="P53" s="47">
        <f>SUMIFS($P$13:$P$34,$G$13:$G$34,$G$12,$K$13:$K$34,$H$10)</f>
        <v>0</v>
      </c>
      <c r="Q53" s="94"/>
      <c r="R53" s="82"/>
      <c r="S53" s="82"/>
      <c r="T53" s="82"/>
    </row>
    <row r="54" spans="2:20" ht="11.25" customHeight="1" x14ac:dyDescent="0.55000000000000004">
      <c r="B54" s="168"/>
      <c r="C54" s="160"/>
      <c r="D54" s="160"/>
      <c r="E54" s="160"/>
      <c r="F54" s="160"/>
      <c r="G54" s="154"/>
      <c r="H54" s="28" t="s">
        <v>9</v>
      </c>
      <c r="I54" s="97">
        <v>80.900000000000006</v>
      </c>
      <c r="J54" s="66" t="str" cm="1">
        <f t="array" ref="J54">_xlfn.IFS(H54=$U$40,$V$40,H54=$U$41,$V$41,H54=$U$42,$V$42,H54=$U$43,$V$43)</f>
        <v>円/㎏</v>
      </c>
      <c r="K54" s="67">
        <f>SUMIFS($J$13:$J$34,$G$13:$G$34,G12,$K$13:$K$34,H11)</f>
        <v>0</v>
      </c>
      <c r="L54" s="67">
        <f>SUMIFS($L$13:$L$34,$G$13:$G$34,G12,$K$13:$K$34,H11)</f>
        <v>0</v>
      </c>
      <c r="M54" s="67">
        <f>SUMIFS($M$13:$M$34,$G$13:$G$34,$G$12,$K$13:$K$34,$H$11)</f>
        <v>0</v>
      </c>
      <c r="N54" s="67">
        <f>SUMIFS($N$13:$N$34,$G$13:$G$34,$G$12,$K$13:$K$34,$H$11)</f>
        <v>0</v>
      </c>
      <c r="O54" s="67">
        <f>SUMIFS($O$13:$O$34,$G$13:$G$34,$G$12,$K$13:$K$34,$H$11)</f>
        <v>0</v>
      </c>
      <c r="P54" s="68">
        <f>SUMIFS($P$13:$P$34,$G$13:$G$34,$G$12,$K$13:$K$34,$H$11)</f>
        <v>0</v>
      </c>
      <c r="Q54" s="94"/>
      <c r="R54" s="82"/>
      <c r="S54" s="82"/>
      <c r="T54" s="82"/>
    </row>
    <row r="55" spans="2:20" ht="11.25" customHeight="1" x14ac:dyDescent="0.55000000000000004">
      <c r="B55" s="168"/>
      <c r="C55" s="160"/>
      <c r="D55" s="160"/>
      <c r="E55" s="160"/>
      <c r="F55" s="160"/>
      <c r="G55" s="154"/>
      <c r="H55" s="28" t="s">
        <v>11</v>
      </c>
      <c r="I55" s="97">
        <v>40.700000000000003</v>
      </c>
      <c r="J55" s="71" t="str" cm="1">
        <f t="array" ref="J55">_xlfn.IFS(H55=$U$40,$V$40,H55=$U$41,$V$41,H55=$U$42,$V$42,H55=$U$43,$V$43)</f>
        <v>円/㎥</v>
      </c>
      <c r="K55" s="67">
        <f>SUMIFS($J$13:$J$34,$G$13:$G$34,G12,$K$13:$K$34,H12)</f>
        <v>0</v>
      </c>
      <c r="L55" s="67">
        <f>SUMIFS($L$13:$L$34,$G$13:$G$34,G12,$K$13:$K$34,H12)</f>
        <v>0</v>
      </c>
      <c r="M55" s="67">
        <f>SUMIFS($M$13:$M$34,$G$13:$G$34,$G$12,$K$13:$K$34,$H$12)</f>
        <v>0</v>
      </c>
      <c r="N55" s="67">
        <f>SUMIFS($N$13:$N$34,$G$13:$G$34,$G$12,$K$13:$K$34,$H$12)</f>
        <v>0</v>
      </c>
      <c r="O55" s="67">
        <f>SUMIFS($O$13:$O$34,$G$13:$G$34,$G$12,$K$13:$K$34,$H$12)</f>
        <v>0</v>
      </c>
      <c r="P55" s="68">
        <f>SUMIFS($P$13:$P$34,$G$13:$G$34,$G$12,$K$13:$K$34,$H$12)</f>
        <v>0</v>
      </c>
      <c r="Q55" s="94"/>
      <c r="R55" s="82"/>
      <c r="S55" s="82"/>
      <c r="T55" s="82"/>
    </row>
    <row r="56" spans="2:20" s="88" customFormat="1" ht="21.75" customHeight="1" x14ac:dyDescent="0.55000000000000004">
      <c r="B56" s="169"/>
      <c r="C56" s="161"/>
      <c r="D56" s="161"/>
      <c r="E56" s="161"/>
      <c r="F56" s="170"/>
      <c r="G56" s="84"/>
      <c r="H56" s="84"/>
      <c r="I56" s="84"/>
      <c r="J56" s="85"/>
      <c r="K56" s="86"/>
      <c r="L56" s="86">
        <f>SUM(L40:L55)</f>
        <v>0</v>
      </c>
      <c r="M56" s="86">
        <f>SUM(M40:M55)</f>
        <v>0</v>
      </c>
      <c r="N56" s="86">
        <f>SUM(N40:N55)</f>
        <v>0</v>
      </c>
      <c r="O56" s="86">
        <f>SUM(O40:O55)</f>
        <v>0</v>
      </c>
      <c r="P56" s="87">
        <f>SUM(P40:P55)</f>
        <v>0</v>
      </c>
      <c r="Q56" s="96"/>
    </row>
    <row r="57" spans="2:20" s="88" customFormat="1" ht="11" x14ac:dyDescent="0.55000000000000004">
      <c r="B57" s="166" t="s">
        <v>18</v>
      </c>
      <c r="C57" s="166"/>
      <c r="D57" s="166"/>
      <c r="E57" s="166"/>
      <c r="F57" s="166"/>
      <c r="G57" s="166"/>
      <c r="H57" s="166"/>
      <c r="I57" s="166"/>
      <c r="J57" s="166"/>
      <c r="K57" s="166"/>
      <c r="L57" s="166"/>
      <c r="M57" s="166"/>
      <c r="N57" s="166"/>
      <c r="O57" s="166"/>
      <c r="P57" s="166"/>
      <c r="Q57" s="20"/>
    </row>
    <row r="58" spans="2:20" s="88" customFormat="1" ht="11" x14ac:dyDescent="0.55000000000000004">
      <c r="B58" s="20" t="s">
        <v>19</v>
      </c>
      <c r="C58" s="20"/>
      <c r="D58" s="20"/>
      <c r="E58" s="20"/>
      <c r="F58" s="20"/>
      <c r="G58" s="20"/>
      <c r="H58" s="20"/>
      <c r="I58" s="20"/>
      <c r="J58" s="20"/>
      <c r="K58" s="20"/>
      <c r="L58" s="20"/>
      <c r="M58" s="20"/>
      <c r="N58" s="20"/>
      <c r="O58" s="20"/>
      <c r="P58" s="20"/>
      <c r="Q58" s="20"/>
    </row>
    <row r="59" spans="2:20" x14ac:dyDescent="0.55000000000000004">
      <c r="B59" s="20" t="s">
        <v>80</v>
      </c>
      <c r="C59" s="20"/>
      <c r="D59" s="20"/>
      <c r="E59" s="20"/>
      <c r="F59" s="20"/>
      <c r="G59" s="20"/>
      <c r="H59" s="20"/>
      <c r="I59" s="20"/>
      <c r="J59" s="20"/>
      <c r="K59" s="20"/>
      <c r="L59" s="20"/>
      <c r="M59" s="20"/>
      <c r="N59" s="20"/>
      <c r="O59" s="20"/>
      <c r="P59" s="20"/>
      <c r="Q59" s="20"/>
    </row>
  </sheetData>
  <mergeCells count="107">
    <mergeCell ref="B57:P57"/>
    <mergeCell ref="B40:F56"/>
    <mergeCell ref="G40:G43"/>
    <mergeCell ref="G44:G47"/>
    <mergeCell ref="R46:R47"/>
    <mergeCell ref="G48:G51"/>
    <mergeCell ref="G52:G55"/>
    <mergeCell ref="N35:P35"/>
    <mergeCell ref="R35:R38"/>
    <mergeCell ref="H36:J36"/>
    <mergeCell ref="M36:M39"/>
    <mergeCell ref="N36:P36"/>
    <mergeCell ref="H37:J37"/>
    <mergeCell ref="N37:N39"/>
    <mergeCell ref="O37:O39"/>
    <mergeCell ref="P37:P39"/>
    <mergeCell ref="H38:J38"/>
    <mergeCell ref="C34:D34"/>
    <mergeCell ref="E34:F34"/>
    <mergeCell ref="I34:J34"/>
    <mergeCell ref="B35:F39"/>
    <mergeCell ref="H35:J35"/>
    <mergeCell ref="K35:K36"/>
    <mergeCell ref="H39:J39"/>
    <mergeCell ref="C32:D32"/>
    <mergeCell ref="E32:F32"/>
    <mergeCell ref="I32:J32"/>
    <mergeCell ref="C33:D33"/>
    <mergeCell ref="E33:F33"/>
    <mergeCell ref="I33:J33"/>
    <mergeCell ref="C30:D30"/>
    <mergeCell ref="E30:F30"/>
    <mergeCell ref="I30:J30"/>
    <mergeCell ref="C31:D31"/>
    <mergeCell ref="E31:F31"/>
    <mergeCell ref="I31:J31"/>
    <mergeCell ref="C28:D28"/>
    <mergeCell ref="E28:F28"/>
    <mergeCell ref="I28:J28"/>
    <mergeCell ref="C29:D29"/>
    <mergeCell ref="E29:F29"/>
    <mergeCell ref="I29:J29"/>
    <mergeCell ref="C26:D26"/>
    <mergeCell ref="E26:F26"/>
    <mergeCell ref="I26:J26"/>
    <mergeCell ref="C27:D27"/>
    <mergeCell ref="E27:F27"/>
    <mergeCell ref="I27:J27"/>
    <mergeCell ref="C24:D24"/>
    <mergeCell ref="E24:F24"/>
    <mergeCell ref="I24:J24"/>
    <mergeCell ref="C25:D25"/>
    <mergeCell ref="E25:F25"/>
    <mergeCell ref="I25:J25"/>
    <mergeCell ref="C22:D22"/>
    <mergeCell ref="E22:F22"/>
    <mergeCell ref="I22:J22"/>
    <mergeCell ref="C23:D23"/>
    <mergeCell ref="E23:F23"/>
    <mergeCell ref="I23:J23"/>
    <mergeCell ref="C20:D20"/>
    <mergeCell ref="E20:F20"/>
    <mergeCell ref="I20:J20"/>
    <mergeCell ref="C21:D21"/>
    <mergeCell ref="E21:F21"/>
    <mergeCell ref="I21:J21"/>
    <mergeCell ref="C18:D18"/>
    <mergeCell ref="E18:F18"/>
    <mergeCell ref="I18:J18"/>
    <mergeCell ref="C19:D19"/>
    <mergeCell ref="E19:F19"/>
    <mergeCell ref="I19:J19"/>
    <mergeCell ref="C16:D16"/>
    <mergeCell ref="E16:F16"/>
    <mergeCell ref="I16:J16"/>
    <mergeCell ref="C17:D17"/>
    <mergeCell ref="E17:F17"/>
    <mergeCell ref="I17:J17"/>
    <mergeCell ref="R8:R11"/>
    <mergeCell ref="M9:M12"/>
    <mergeCell ref="N9:P9"/>
    <mergeCell ref="I10:K10"/>
    <mergeCell ref="N10:N12"/>
    <mergeCell ref="C14:D14"/>
    <mergeCell ref="E14:F14"/>
    <mergeCell ref="I14:J14"/>
    <mergeCell ref="C15:D15"/>
    <mergeCell ref="E15:F15"/>
    <mergeCell ref="I15:J15"/>
    <mergeCell ref="O10:O12"/>
    <mergeCell ref="P10:P12"/>
    <mergeCell ref="I11:K11"/>
    <mergeCell ref="I12:K12"/>
    <mergeCell ref="C13:D13"/>
    <mergeCell ref="E13:F13"/>
    <mergeCell ref="I13:J13"/>
    <mergeCell ref="B3:P3"/>
    <mergeCell ref="C5:D5"/>
    <mergeCell ref="E5:L5"/>
    <mergeCell ref="N5:O5"/>
    <mergeCell ref="C6:D6"/>
    <mergeCell ref="C7:E7"/>
    <mergeCell ref="B8:B12"/>
    <mergeCell ref="C8:D12"/>
    <mergeCell ref="E8:F12"/>
    <mergeCell ref="I8:K9"/>
    <mergeCell ref="N8:P8"/>
  </mergeCells>
  <phoneticPr fontId="1"/>
  <dataValidations count="2">
    <dataValidation type="list" allowBlank="1" showInputMessage="1" showErrorMessage="1" sqref="G13:G34" xr:uid="{9B074198-B396-4E64-869E-30BA98BE499B}">
      <formula1>$G$9:$G$12</formula1>
    </dataValidation>
    <dataValidation type="list" allowBlank="1" showInputMessage="1" showErrorMessage="1" sqref="P17:Q17 H13:H34" xr:uid="{A3C5057E-731A-4223-9EC0-69760E988E18}">
      <formula1>$U$13:$U$16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1302-2E98-427B-9FE4-E1293BD6D6B5}">
  <sheetPr>
    <tabColor theme="5" tint="0.39997558519241921"/>
  </sheetPr>
  <dimension ref="A2:S59"/>
  <sheetViews>
    <sheetView view="pageLayout" zoomScale="75" zoomScaleNormal="100" zoomScaleSheetLayoutView="100" zoomScalePageLayoutView="75" workbookViewId="0">
      <selection activeCell="H31" sqref="H31"/>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7.75" style="2" customWidth="1"/>
    <col min="8" max="8" width="10.33203125" style="2" customWidth="1"/>
    <col min="9" max="9" width="6.5" style="2" customWidth="1"/>
    <col min="10" max="10" width="6.58203125" style="2" customWidth="1"/>
    <col min="11" max="16" width="9.83203125" style="2" customWidth="1"/>
    <col min="17" max="16384" width="9" style="2"/>
  </cols>
  <sheetData>
    <row r="2" spans="1:19" x14ac:dyDescent="0.55000000000000004">
      <c r="B2" s="23" t="s">
        <v>81</v>
      </c>
      <c r="C2" s="23"/>
      <c r="D2" s="23"/>
      <c r="E2" s="23"/>
      <c r="F2" s="23"/>
      <c r="G2" s="23"/>
      <c r="H2" s="23"/>
      <c r="I2" s="23"/>
      <c r="J2" s="23"/>
      <c r="K2" s="23"/>
      <c r="L2" s="23"/>
      <c r="M2" s="23"/>
      <c r="N2" s="23"/>
      <c r="O2" s="23"/>
      <c r="P2" s="23"/>
      <c r="Q2" s="23"/>
    </row>
    <row r="3" spans="1:19" x14ac:dyDescent="0.55000000000000004">
      <c r="B3" s="194" t="s">
        <v>52</v>
      </c>
      <c r="C3" s="194"/>
      <c r="D3" s="194"/>
      <c r="E3" s="194"/>
      <c r="F3" s="194"/>
      <c r="G3" s="194"/>
      <c r="H3" s="194"/>
      <c r="I3" s="194"/>
      <c r="J3" s="194"/>
      <c r="K3" s="194"/>
      <c r="L3" s="194"/>
      <c r="M3" s="194"/>
      <c r="N3" s="194"/>
      <c r="O3" s="194"/>
      <c r="P3" s="194"/>
      <c r="Q3" s="46"/>
    </row>
    <row r="4" spans="1:19" x14ac:dyDescent="0.55000000000000004">
      <c r="B4" s="21"/>
    </row>
    <row r="5" spans="1:19" ht="24" customHeight="1" x14ac:dyDescent="0.55000000000000004">
      <c r="B5" s="51" t="s">
        <v>71</v>
      </c>
      <c r="C5" s="188" t="s">
        <v>58</v>
      </c>
      <c r="D5" s="188"/>
      <c r="E5" s="222"/>
      <c r="F5" s="222"/>
      <c r="G5" s="222"/>
      <c r="H5" s="222"/>
      <c r="I5" s="222"/>
      <c r="J5" s="222"/>
      <c r="K5" s="222"/>
      <c r="L5" s="222"/>
      <c r="N5" s="223" t="s">
        <v>57</v>
      </c>
      <c r="O5" s="224"/>
      <c r="P5" s="9"/>
    </row>
    <row r="6" spans="1:19" ht="24" customHeight="1" x14ac:dyDescent="0.55000000000000004">
      <c r="B6" s="51" t="s">
        <v>60</v>
      </c>
      <c r="C6" s="148" t="s">
        <v>59</v>
      </c>
      <c r="D6" s="148"/>
      <c r="E6" s="22"/>
      <c r="F6" s="13" t="s">
        <v>53</v>
      </c>
    </row>
    <row r="7" spans="1:19" ht="24" customHeight="1" x14ac:dyDescent="0.55000000000000004">
      <c r="B7" s="51" t="s">
        <v>61</v>
      </c>
      <c r="C7" s="148" t="s">
        <v>62</v>
      </c>
      <c r="D7" s="148"/>
      <c r="E7" s="148"/>
    </row>
    <row r="8" spans="1:19" ht="49.5" customHeight="1" x14ac:dyDescent="0.55000000000000004">
      <c r="B8" s="167" t="s">
        <v>72</v>
      </c>
      <c r="C8" s="155" t="s">
        <v>13</v>
      </c>
      <c r="D8" s="155"/>
      <c r="E8" s="155" t="s">
        <v>14</v>
      </c>
      <c r="F8" s="155"/>
      <c r="G8" s="29" t="s">
        <v>15</v>
      </c>
      <c r="H8" s="29" t="s">
        <v>4</v>
      </c>
      <c r="I8" s="190" t="s">
        <v>66</v>
      </c>
      <c r="J8" s="190"/>
      <c r="K8" s="191"/>
      <c r="L8" s="29" t="s">
        <v>73</v>
      </c>
      <c r="M8" s="29" t="s">
        <v>74</v>
      </c>
      <c r="N8" s="155" t="s">
        <v>75</v>
      </c>
      <c r="O8" s="155"/>
      <c r="P8" s="156"/>
      <c r="Q8" s="221"/>
    </row>
    <row r="9" spans="1:19" ht="15" customHeight="1" x14ac:dyDescent="0.55000000000000004">
      <c r="B9" s="168"/>
      <c r="C9" s="160"/>
      <c r="D9" s="160"/>
      <c r="E9" s="160"/>
      <c r="F9" s="160"/>
      <c r="G9" s="28">
        <v>1.1499999999999999</v>
      </c>
      <c r="H9" s="73" t="s">
        <v>54</v>
      </c>
      <c r="I9" s="192"/>
      <c r="J9" s="192"/>
      <c r="K9" s="193"/>
      <c r="L9" s="53" t="s">
        <v>76</v>
      </c>
      <c r="M9" s="185" t="s">
        <v>77</v>
      </c>
      <c r="N9" s="160" t="s">
        <v>63</v>
      </c>
      <c r="O9" s="160"/>
      <c r="P9" s="162"/>
      <c r="Q9" s="221"/>
    </row>
    <row r="10" spans="1:19" ht="15" customHeight="1" x14ac:dyDescent="0.55000000000000004">
      <c r="B10" s="168"/>
      <c r="C10" s="160"/>
      <c r="D10" s="160"/>
      <c r="E10" s="160"/>
      <c r="F10" s="160"/>
      <c r="G10" s="28">
        <v>1.3</v>
      </c>
      <c r="H10" s="73" t="s">
        <v>55</v>
      </c>
      <c r="I10" s="179" t="s">
        <v>16</v>
      </c>
      <c r="J10" s="179"/>
      <c r="K10" s="180"/>
      <c r="L10" s="54" t="s">
        <v>16</v>
      </c>
      <c r="M10" s="186"/>
      <c r="N10" s="160" t="s">
        <v>56</v>
      </c>
      <c r="O10" s="160" t="s">
        <v>78</v>
      </c>
      <c r="P10" s="162" t="s">
        <v>79</v>
      </c>
      <c r="Q10" s="221"/>
    </row>
    <row r="11" spans="1:19" ht="15" customHeight="1" x14ac:dyDescent="0.55000000000000004">
      <c r="B11" s="168"/>
      <c r="C11" s="160"/>
      <c r="D11" s="160"/>
      <c r="E11" s="160"/>
      <c r="F11" s="160"/>
      <c r="G11" s="28">
        <v>1.5</v>
      </c>
      <c r="H11" s="73" t="s">
        <v>9</v>
      </c>
      <c r="I11" s="179" t="s">
        <v>64</v>
      </c>
      <c r="J11" s="179"/>
      <c r="K11" s="180"/>
      <c r="L11" s="24" t="s">
        <v>64</v>
      </c>
      <c r="M11" s="186"/>
      <c r="N11" s="160"/>
      <c r="O11" s="160"/>
      <c r="P11" s="162"/>
      <c r="Q11" s="221"/>
    </row>
    <row r="12" spans="1:19" ht="15" customHeight="1" x14ac:dyDescent="0.55000000000000004">
      <c r="B12" s="169"/>
      <c r="C12" s="161"/>
      <c r="D12" s="161"/>
      <c r="E12" s="161"/>
      <c r="F12" s="161"/>
      <c r="G12" s="30">
        <v>1.7</v>
      </c>
      <c r="H12" s="72" t="s">
        <v>11</v>
      </c>
      <c r="I12" s="181" t="s">
        <v>65</v>
      </c>
      <c r="J12" s="181"/>
      <c r="K12" s="182"/>
      <c r="L12" s="31" t="s">
        <v>65</v>
      </c>
      <c r="M12" s="187"/>
      <c r="N12" s="161"/>
      <c r="O12" s="161"/>
      <c r="P12" s="163"/>
      <c r="Q12" s="15"/>
    </row>
    <row r="13" spans="1:19" ht="13.5" customHeight="1" x14ac:dyDescent="0.55000000000000004">
      <c r="A13" s="26">
        <v>1</v>
      </c>
      <c r="B13" s="32"/>
      <c r="C13" s="183"/>
      <c r="D13" s="183"/>
      <c r="E13" s="184"/>
      <c r="F13" s="184"/>
      <c r="G13" s="33"/>
      <c r="H13" s="56"/>
      <c r="I13" s="214"/>
      <c r="J13" s="215"/>
      <c r="K13" s="57"/>
      <c r="L13" s="58"/>
      <c r="M13" s="34"/>
      <c r="N13" s="34"/>
      <c r="O13" s="34"/>
      <c r="P13" s="35"/>
      <c r="Q13" s="15"/>
      <c r="R13" s="2" t="s">
        <v>7</v>
      </c>
      <c r="S13" s="2" t="s">
        <v>67</v>
      </c>
    </row>
    <row r="14" spans="1:19" ht="13.5" customHeight="1" x14ac:dyDescent="0.55000000000000004">
      <c r="A14" s="26">
        <v>2</v>
      </c>
      <c r="B14" s="36"/>
      <c r="C14" s="164"/>
      <c r="D14" s="164"/>
      <c r="E14" s="165"/>
      <c r="F14" s="165"/>
      <c r="G14" s="28"/>
      <c r="H14" s="59"/>
      <c r="I14" s="212"/>
      <c r="J14" s="213"/>
      <c r="K14" s="60"/>
      <c r="L14" s="27"/>
      <c r="M14" s="27"/>
      <c r="N14" s="27"/>
      <c r="O14" s="27"/>
      <c r="P14" s="37"/>
      <c r="Q14" s="15"/>
      <c r="R14" s="2" t="s">
        <v>8</v>
      </c>
      <c r="S14" s="2" t="s">
        <v>67</v>
      </c>
    </row>
    <row r="15" spans="1:19" ht="13.5" customHeight="1" x14ac:dyDescent="0.55000000000000004">
      <c r="A15" s="26">
        <v>3</v>
      </c>
      <c r="B15" s="36"/>
      <c r="C15" s="164"/>
      <c r="D15" s="164"/>
      <c r="E15" s="165"/>
      <c r="F15" s="165"/>
      <c r="G15" s="28"/>
      <c r="H15" s="59"/>
      <c r="I15" s="212"/>
      <c r="J15" s="213"/>
      <c r="K15" s="60"/>
      <c r="L15" s="27"/>
      <c r="M15" s="27"/>
      <c r="N15" s="27"/>
      <c r="O15" s="27"/>
      <c r="P15" s="37"/>
      <c r="Q15" s="15"/>
      <c r="R15" s="2" t="s">
        <v>9</v>
      </c>
      <c r="S15" s="2" t="s">
        <v>69</v>
      </c>
    </row>
    <row r="16" spans="1:19" ht="13.5" customHeight="1" x14ac:dyDescent="0.55000000000000004">
      <c r="A16" s="26">
        <v>4</v>
      </c>
      <c r="B16" s="36"/>
      <c r="C16" s="164"/>
      <c r="D16" s="164"/>
      <c r="E16" s="165"/>
      <c r="F16" s="165"/>
      <c r="G16" s="28"/>
      <c r="H16" s="59"/>
      <c r="I16" s="212"/>
      <c r="J16" s="213"/>
      <c r="K16" s="60"/>
      <c r="L16" s="27"/>
      <c r="M16" s="27"/>
      <c r="N16" s="27"/>
      <c r="O16" s="27"/>
      <c r="P16" s="37"/>
      <c r="Q16" s="15"/>
      <c r="R16" s="2" t="s">
        <v>11</v>
      </c>
      <c r="S16" s="2" t="s">
        <v>70</v>
      </c>
    </row>
    <row r="17" spans="1:17" ht="13.5" customHeight="1" x14ac:dyDescent="0.55000000000000004">
      <c r="A17" s="26">
        <v>5</v>
      </c>
      <c r="B17" s="36"/>
      <c r="C17" s="164"/>
      <c r="D17" s="164"/>
      <c r="E17" s="165"/>
      <c r="F17" s="165"/>
      <c r="G17" s="25"/>
      <c r="H17" s="52"/>
      <c r="I17" s="216"/>
      <c r="J17" s="217"/>
      <c r="K17" s="60"/>
      <c r="L17" s="27"/>
      <c r="M17" s="27"/>
      <c r="N17" s="27"/>
      <c r="O17" s="27"/>
      <c r="P17" s="37"/>
      <c r="Q17" s="15"/>
    </row>
    <row r="18" spans="1:17" ht="13.5" customHeight="1" x14ac:dyDescent="0.55000000000000004">
      <c r="A18" s="26">
        <v>6</v>
      </c>
      <c r="B18" s="36"/>
      <c r="C18" s="164"/>
      <c r="D18" s="164"/>
      <c r="E18" s="165"/>
      <c r="F18" s="165"/>
      <c r="G18" s="25"/>
      <c r="H18" s="52"/>
      <c r="I18" s="216"/>
      <c r="J18" s="217"/>
      <c r="K18" s="60"/>
      <c r="L18" s="27"/>
      <c r="M18" s="27"/>
      <c r="N18" s="27"/>
      <c r="O18" s="27"/>
      <c r="P18" s="37"/>
      <c r="Q18" s="15"/>
    </row>
    <row r="19" spans="1:17" ht="13.5" customHeight="1" x14ac:dyDescent="0.55000000000000004">
      <c r="A19" s="26">
        <v>7</v>
      </c>
      <c r="B19" s="36"/>
      <c r="C19" s="164"/>
      <c r="D19" s="164"/>
      <c r="E19" s="165"/>
      <c r="F19" s="165"/>
      <c r="G19" s="25"/>
      <c r="H19" s="52"/>
      <c r="I19" s="216"/>
      <c r="J19" s="217"/>
      <c r="K19" s="60"/>
      <c r="L19" s="27"/>
      <c r="M19" s="27"/>
      <c r="N19" s="27"/>
      <c r="O19" s="27"/>
      <c r="P19" s="37"/>
      <c r="Q19" s="15"/>
    </row>
    <row r="20" spans="1:17" ht="13.5" customHeight="1" x14ac:dyDescent="0.55000000000000004">
      <c r="A20" s="26">
        <v>8</v>
      </c>
      <c r="B20" s="36"/>
      <c r="C20" s="164"/>
      <c r="D20" s="164"/>
      <c r="E20" s="165"/>
      <c r="F20" s="165"/>
      <c r="G20" s="25"/>
      <c r="H20" s="52"/>
      <c r="I20" s="216"/>
      <c r="J20" s="217"/>
      <c r="K20" s="60"/>
      <c r="L20" s="27"/>
      <c r="M20" s="27"/>
      <c r="N20" s="27"/>
      <c r="O20" s="27"/>
      <c r="P20" s="37"/>
      <c r="Q20" s="15"/>
    </row>
    <row r="21" spans="1:17" ht="13.5" customHeight="1" x14ac:dyDescent="0.55000000000000004">
      <c r="A21" s="26">
        <v>9</v>
      </c>
      <c r="B21" s="36"/>
      <c r="C21" s="164"/>
      <c r="D21" s="164"/>
      <c r="E21" s="165"/>
      <c r="F21" s="165"/>
      <c r="G21" s="25"/>
      <c r="H21" s="52"/>
      <c r="I21" s="216"/>
      <c r="J21" s="217"/>
      <c r="K21" s="60"/>
      <c r="L21" s="27"/>
      <c r="M21" s="27"/>
      <c r="N21" s="27"/>
      <c r="O21" s="27"/>
      <c r="P21" s="37"/>
      <c r="Q21" s="15"/>
    </row>
    <row r="22" spans="1:17" ht="13.5" customHeight="1" x14ac:dyDescent="0.55000000000000004">
      <c r="A22" s="26">
        <v>10</v>
      </c>
      <c r="B22" s="36"/>
      <c r="C22" s="164"/>
      <c r="D22" s="164"/>
      <c r="E22" s="165"/>
      <c r="F22" s="165"/>
      <c r="G22" s="25"/>
      <c r="H22" s="52"/>
      <c r="I22" s="216"/>
      <c r="J22" s="217"/>
      <c r="K22" s="60"/>
      <c r="L22" s="27"/>
      <c r="M22" s="27"/>
      <c r="N22" s="27"/>
      <c r="O22" s="27"/>
      <c r="P22" s="37"/>
      <c r="Q22" s="15"/>
    </row>
    <row r="23" spans="1:17" ht="13.5" customHeight="1" x14ac:dyDescent="0.55000000000000004">
      <c r="A23" s="26">
        <v>11</v>
      </c>
      <c r="B23" s="36"/>
      <c r="C23" s="164"/>
      <c r="D23" s="164"/>
      <c r="E23" s="165"/>
      <c r="F23" s="165"/>
      <c r="G23" s="25"/>
      <c r="H23" s="52"/>
      <c r="I23" s="216"/>
      <c r="J23" s="217"/>
      <c r="K23" s="60"/>
      <c r="L23" s="27"/>
      <c r="M23" s="27"/>
      <c r="N23" s="27"/>
      <c r="O23" s="27"/>
      <c r="P23" s="37"/>
      <c r="Q23" s="15"/>
    </row>
    <row r="24" spans="1:17" ht="13.5" customHeight="1" x14ac:dyDescent="0.55000000000000004">
      <c r="A24" s="26">
        <v>12</v>
      </c>
      <c r="B24" s="36"/>
      <c r="C24" s="164"/>
      <c r="D24" s="164"/>
      <c r="E24" s="165"/>
      <c r="F24" s="165"/>
      <c r="G24" s="25"/>
      <c r="H24" s="52"/>
      <c r="I24" s="216"/>
      <c r="J24" s="217"/>
      <c r="K24" s="60"/>
      <c r="L24" s="27"/>
      <c r="M24" s="27"/>
      <c r="N24" s="27"/>
      <c r="O24" s="27"/>
      <c r="P24" s="37"/>
      <c r="Q24" s="15"/>
    </row>
    <row r="25" spans="1:17" ht="13.5" customHeight="1" x14ac:dyDescent="0.55000000000000004">
      <c r="A25" s="26">
        <v>13</v>
      </c>
      <c r="B25" s="36"/>
      <c r="C25" s="164"/>
      <c r="D25" s="164"/>
      <c r="E25" s="165"/>
      <c r="F25" s="165"/>
      <c r="G25" s="25"/>
      <c r="H25" s="52"/>
      <c r="I25" s="216"/>
      <c r="J25" s="217"/>
      <c r="K25" s="60"/>
      <c r="L25" s="27"/>
      <c r="M25" s="27"/>
      <c r="N25" s="27"/>
      <c r="O25" s="27"/>
      <c r="P25" s="37"/>
      <c r="Q25" s="15"/>
    </row>
    <row r="26" spans="1:17" ht="13.5" customHeight="1" x14ac:dyDescent="0.55000000000000004">
      <c r="A26" s="26">
        <v>14</v>
      </c>
      <c r="B26" s="36"/>
      <c r="C26" s="164"/>
      <c r="D26" s="164"/>
      <c r="E26" s="165"/>
      <c r="F26" s="165"/>
      <c r="G26" s="25"/>
      <c r="H26" s="52"/>
      <c r="I26" s="216"/>
      <c r="J26" s="217"/>
      <c r="K26" s="60"/>
      <c r="L26" s="27"/>
      <c r="M26" s="27"/>
      <c r="N26" s="27"/>
      <c r="O26" s="27"/>
      <c r="P26" s="37"/>
      <c r="Q26" s="15"/>
    </row>
    <row r="27" spans="1:17" ht="13.5" customHeight="1" x14ac:dyDescent="0.55000000000000004">
      <c r="A27" s="26">
        <v>15</v>
      </c>
      <c r="B27" s="36"/>
      <c r="C27" s="164"/>
      <c r="D27" s="164"/>
      <c r="E27" s="165"/>
      <c r="F27" s="165"/>
      <c r="G27" s="25"/>
      <c r="H27" s="52"/>
      <c r="I27" s="216"/>
      <c r="J27" s="217"/>
      <c r="K27" s="60"/>
      <c r="L27" s="27"/>
      <c r="M27" s="27"/>
      <c r="N27" s="27"/>
      <c r="O27" s="27"/>
      <c r="P27" s="37"/>
      <c r="Q27" s="15"/>
    </row>
    <row r="28" spans="1:17" ht="13.5" customHeight="1" x14ac:dyDescent="0.55000000000000004">
      <c r="A28" s="26">
        <v>16</v>
      </c>
      <c r="B28" s="36"/>
      <c r="C28" s="164"/>
      <c r="D28" s="164"/>
      <c r="E28" s="165"/>
      <c r="F28" s="165"/>
      <c r="G28" s="25"/>
      <c r="H28" s="52"/>
      <c r="I28" s="216"/>
      <c r="J28" s="217"/>
      <c r="K28" s="60"/>
      <c r="L28" s="27"/>
      <c r="M28" s="27"/>
      <c r="N28" s="27"/>
      <c r="O28" s="27"/>
      <c r="P28" s="37"/>
      <c r="Q28" s="15"/>
    </row>
    <row r="29" spans="1:17" ht="13.5" customHeight="1" x14ac:dyDescent="0.55000000000000004">
      <c r="A29" s="26">
        <v>17</v>
      </c>
      <c r="B29" s="36"/>
      <c r="C29" s="164"/>
      <c r="D29" s="164"/>
      <c r="E29" s="165"/>
      <c r="F29" s="165"/>
      <c r="G29" s="25"/>
      <c r="H29" s="52"/>
      <c r="I29" s="216"/>
      <c r="J29" s="217"/>
      <c r="K29" s="60"/>
      <c r="L29" s="27"/>
      <c r="M29" s="27"/>
      <c r="N29" s="27"/>
      <c r="O29" s="27"/>
      <c r="P29" s="37"/>
      <c r="Q29" s="15"/>
    </row>
    <row r="30" spans="1:17" ht="13.5" customHeight="1" x14ac:dyDescent="0.55000000000000004">
      <c r="A30" s="26">
        <v>18</v>
      </c>
      <c r="B30" s="36"/>
      <c r="C30" s="164"/>
      <c r="D30" s="164"/>
      <c r="E30" s="165"/>
      <c r="F30" s="165"/>
      <c r="G30" s="25"/>
      <c r="H30" s="52"/>
      <c r="I30" s="216"/>
      <c r="J30" s="217"/>
      <c r="K30" s="60"/>
      <c r="L30" s="27"/>
      <c r="M30" s="27"/>
      <c r="N30" s="27"/>
      <c r="O30" s="27"/>
      <c r="P30" s="37"/>
      <c r="Q30" s="15"/>
    </row>
    <row r="31" spans="1:17" ht="13.5" customHeight="1" x14ac:dyDescent="0.55000000000000004">
      <c r="A31" s="26">
        <v>19</v>
      </c>
      <c r="B31" s="36"/>
      <c r="C31" s="164"/>
      <c r="D31" s="164"/>
      <c r="E31" s="165"/>
      <c r="F31" s="165"/>
      <c r="G31" s="25"/>
      <c r="H31" s="52"/>
      <c r="I31" s="216"/>
      <c r="J31" s="217"/>
      <c r="K31" s="60"/>
      <c r="L31" s="27"/>
      <c r="M31" s="27"/>
      <c r="N31" s="27"/>
      <c r="O31" s="27"/>
      <c r="P31" s="37"/>
      <c r="Q31" s="15"/>
    </row>
    <row r="32" spans="1:17" ht="13.5" customHeight="1" x14ac:dyDescent="0.55000000000000004">
      <c r="A32" s="26">
        <v>20</v>
      </c>
      <c r="B32" s="36"/>
      <c r="C32" s="164"/>
      <c r="D32" s="164"/>
      <c r="E32" s="165"/>
      <c r="F32" s="165"/>
      <c r="G32" s="25"/>
      <c r="H32" s="52"/>
      <c r="I32" s="216"/>
      <c r="J32" s="217"/>
      <c r="K32" s="60"/>
      <c r="L32" s="27"/>
      <c r="M32" s="27"/>
      <c r="N32" s="27"/>
      <c r="O32" s="27"/>
      <c r="P32" s="37"/>
      <c r="Q32" s="15"/>
    </row>
    <row r="33" spans="1:19" ht="13.5" customHeight="1" x14ac:dyDescent="0.55000000000000004">
      <c r="A33" s="26">
        <v>21</v>
      </c>
      <c r="B33" s="36"/>
      <c r="C33" s="164"/>
      <c r="D33" s="164"/>
      <c r="E33" s="165"/>
      <c r="F33" s="165"/>
      <c r="G33" s="25"/>
      <c r="H33" s="52"/>
      <c r="I33" s="216"/>
      <c r="J33" s="217"/>
      <c r="K33" s="60"/>
      <c r="L33" s="27"/>
      <c r="M33" s="27"/>
      <c r="N33" s="27"/>
      <c r="O33" s="27"/>
      <c r="P33" s="37"/>
      <c r="Q33" s="15"/>
    </row>
    <row r="34" spans="1:19" ht="13.5" customHeight="1" x14ac:dyDescent="0.55000000000000004">
      <c r="A34" s="26">
        <v>22</v>
      </c>
      <c r="B34" s="38"/>
      <c r="C34" s="172"/>
      <c r="D34" s="172"/>
      <c r="E34" s="173"/>
      <c r="F34" s="173"/>
      <c r="G34" s="39"/>
      <c r="H34" s="55"/>
      <c r="I34" s="218"/>
      <c r="J34" s="219"/>
      <c r="K34" s="61"/>
      <c r="L34" s="40"/>
      <c r="M34" s="40"/>
      <c r="N34" s="40"/>
      <c r="O34" s="40"/>
      <c r="P34" s="41"/>
      <c r="Q34" s="15"/>
    </row>
    <row r="35" spans="1:19" ht="48" customHeight="1" x14ac:dyDescent="0.55000000000000004">
      <c r="B35" s="167"/>
      <c r="C35" s="155"/>
      <c r="D35" s="155"/>
      <c r="E35" s="155"/>
      <c r="F35" s="155"/>
      <c r="G35" s="29" t="s">
        <v>15</v>
      </c>
      <c r="H35" s="174" t="s">
        <v>4</v>
      </c>
      <c r="I35" s="175"/>
      <c r="J35" s="176"/>
      <c r="K35" s="155" t="s">
        <v>66</v>
      </c>
      <c r="L35" s="29" t="s">
        <v>73</v>
      </c>
      <c r="M35" s="29" t="s">
        <v>74</v>
      </c>
      <c r="N35" s="155" t="s">
        <v>75</v>
      </c>
      <c r="O35" s="155"/>
      <c r="P35" s="156"/>
      <c r="Q35" s="221"/>
    </row>
    <row r="36" spans="1:19" ht="21.75" customHeight="1" x14ac:dyDescent="0.55000000000000004">
      <c r="B36" s="168"/>
      <c r="C36" s="160"/>
      <c r="D36" s="160"/>
      <c r="E36" s="160"/>
      <c r="F36" s="160"/>
      <c r="G36" s="28">
        <v>1.1499999999999999</v>
      </c>
      <c r="H36" s="157" t="s">
        <v>54</v>
      </c>
      <c r="I36" s="158"/>
      <c r="J36" s="159"/>
      <c r="K36" s="160"/>
      <c r="L36" s="53" t="s">
        <v>76</v>
      </c>
      <c r="M36" s="160" t="s">
        <v>77</v>
      </c>
      <c r="N36" s="160" t="s">
        <v>63</v>
      </c>
      <c r="O36" s="160"/>
      <c r="P36" s="162"/>
      <c r="Q36" s="221"/>
    </row>
    <row r="37" spans="1:19" ht="21.75" customHeight="1" x14ac:dyDescent="0.55000000000000004">
      <c r="B37" s="168"/>
      <c r="C37" s="160"/>
      <c r="D37" s="160"/>
      <c r="E37" s="160"/>
      <c r="F37" s="160"/>
      <c r="G37" s="28">
        <v>1.3</v>
      </c>
      <c r="H37" s="157" t="s">
        <v>55</v>
      </c>
      <c r="I37" s="158"/>
      <c r="J37" s="159"/>
      <c r="K37" s="54" t="s">
        <v>16</v>
      </c>
      <c r="L37" s="54" t="s">
        <v>16</v>
      </c>
      <c r="M37" s="160"/>
      <c r="N37" s="160" t="s">
        <v>56</v>
      </c>
      <c r="O37" s="160" t="s">
        <v>78</v>
      </c>
      <c r="P37" s="162" t="s">
        <v>79</v>
      </c>
      <c r="Q37" s="221"/>
    </row>
    <row r="38" spans="1:19" ht="21.75" customHeight="1" x14ac:dyDescent="0.55000000000000004">
      <c r="B38" s="168"/>
      <c r="C38" s="160"/>
      <c r="D38" s="160"/>
      <c r="E38" s="160"/>
      <c r="F38" s="160"/>
      <c r="G38" s="28">
        <v>1.5</v>
      </c>
      <c r="H38" s="157" t="s">
        <v>9</v>
      </c>
      <c r="I38" s="158"/>
      <c r="J38" s="159"/>
      <c r="K38" s="24" t="s">
        <v>64</v>
      </c>
      <c r="L38" s="24" t="s">
        <v>64</v>
      </c>
      <c r="M38" s="160"/>
      <c r="N38" s="160"/>
      <c r="O38" s="160"/>
      <c r="P38" s="162"/>
      <c r="Q38" s="221"/>
    </row>
    <row r="39" spans="1:19" ht="21.75" customHeight="1" x14ac:dyDescent="0.55000000000000004">
      <c r="B39" s="169"/>
      <c r="C39" s="161"/>
      <c r="D39" s="161"/>
      <c r="E39" s="161"/>
      <c r="F39" s="161"/>
      <c r="G39" s="30">
        <v>1.7</v>
      </c>
      <c r="H39" s="170" t="s">
        <v>11</v>
      </c>
      <c r="I39" s="177"/>
      <c r="J39" s="178"/>
      <c r="K39" s="31" t="s">
        <v>65</v>
      </c>
      <c r="L39" s="31" t="s">
        <v>65</v>
      </c>
      <c r="M39" s="161"/>
      <c r="N39" s="161"/>
      <c r="O39" s="161"/>
      <c r="P39" s="163"/>
      <c r="Q39" s="15"/>
    </row>
    <row r="40" spans="1:19" ht="11.25" customHeight="1" x14ac:dyDescent="0.55000000000000004">
      <c r="B40" s="167" t="s">
        <v>17</v>
      </c>
      <c r="C40" s="155"/>
      <c r="D40" s="155"/>
      <c r="E40" s="155"/>
      <c r="F40" s="155"/>
      <c r="G40" s="171">
        <v>1.1499999999999999</v>
      </c>
      <c r="H40" s="33" t="s">
        <v>7</v>
      </c>
      <c r="I40" s="63">
        <v>13.3</v>
      </c>
      <c r="J40" s="64" t="str" cm="1">
        <f t="array" ref="J40">_xlfn.IFS(H40=$R$40,$S$40,H40=$R$41,$S$41,H40=$R$42,$S$42,H40=$R$43,$S$43)</f>
        <v>円/L</v>
      </c>
      <c r="K40" s="49">
        <f>SUMIFS($J$13:$J$34,$G$13:$G$34,G9,$K$13:$K$34,H9)</f>
        <v>0</v>
      </c>
      <c r="L40" s="49">
        <f>SUMIFS($L$13:$L$34,$G$13:$G$34,G9,$K$13:$K$34,H9)</f>
        <v>0</v>
      </c>
      <c r="M40" s="49">
        <f>SUMIFS($M$13:$M$34,$G$13:$G$34,$G$9,$K$13:$K$34,$H$9)</f>
        <v>0</v>
      </c>
      <c r="N40" s="49">
        <f>SUMIFS($N$13:$N$34,$G$13:$G$34,$G$9,$K$13:$K$34,$H$9)</f>
        <v>0</v>
      </c>
      <c r="O40" s="49">
        <f>SUMIFS($O$13:$O$34,$G$13:$G$34,$G$9,$K$13:$K$34,$H$9)</f>
        <v>0</v>
      </c>
      <c r="P40" s="50">
        <f>SUMIFS($P$13:$P$34,$G$13:$G$34,$G$9,$K$13:$K$34,$H$9)</f>
        <v>0</v>
      </c>
      <c r="Q40" s="15">
        <v>1</v>
      </c>
      <c r="R40" s="2" t="s">
        <v>7</v>
      </c>
      <c r="S40" s="2" t="s">
        <v>67</v>
      </c>
    </row>
    <row r="41" spans="1:19" ht="11.25" customHeight="1" x14ac:dyDescent="0.55000000000000004">
      <c r="B41" s="168"/>
      <c r="C41" s="160"/>
      <c r="D41" s="160"/>
      <c r="E41" s="160"/>
      <c r="F41" s="160"/>
      <c r="G41" s="154"/>
      <c r="H41" s="28" t="s">
        <v>8</v>
      </c>
      <c r="I41" s="65">
        <v>14.1</v>
      </c>
      <c r="J41" s="66" t="str" cm="1">
        <f t="array" ref="J41">_xlfn.IFS(H41=$R$40,$S$40,H41=$R$41,$S$41,H41=$R$42,$S$42,H41=$R$43,$S$43)</f>
        <v>円/L</v>
      </c>
      <c r="K41" s="48">
        <f>SUMIFS($J$13:$J$34,$G$13:$G$34,G9,$K$13:$K$34,H10)</f>
        <v>0</v>
      </c>
      <c r="L41" s="48">
        <f>SUMIFS($L$13:$L$34,$G$13:$G$34,G9,$K$13:$K$34,H10)</f>
        <v>0</v>
      </c>
      <c r="M41" s="48">
        <f>SUMIFS($M$13:$M$34,$G$13:$G$34,$G$9,$K$13:$K$34,$H$10)</f>
        <v>0</v>
      </c>
      <c r="N41" s="48">
        <f>SUMIFS($N$13:$N$34,$G$13:$G$34,$G$9,$K$13:$K$34,$H$10)</f>
        <v>0</v>
      </c>
      <c r="O41" s="48">
        <f>SUMIFS($O$13:$O$34,$G$13:$G$34,$G$9,$K$13:$K$34,$H$10)</f>
        <v>0</v>
      </c>
      <c r="P41" s="47">
        <f>SUMIFS($P$13:$P$34,$G$13:$G$34,$G$9,$K$13:$K$34,$H$10)</f>
        <v>0</v>
      </c>
      <c r="Q41" s="15"/>
      <c r="R41" s="2" t="s">
        <v>8</v>
      </c>
      <c r="S41" s="2" t="s">
        <v>67</v>
      </c>
    </row>
    <row r="42" spans="1:19" ht="11.25" customHeight="1" x14ac:dyDescent="0.55000000000000004">
      <c r="B42" s="168"/>
      <c r="C42" s="160"/>
      <c r="D42" s="160"/>
      <c r="E42" s="160"/>
      <c r="F42" s="160"/>
      <c r="G42" s="154"/>
      <c r="H42" s="28" t="s">
        <v>9</v>
      </c>
      <c r="I42" s="65">
        <v>17.3</v>
      </c>
      <c r="J42" s="66" t="str" cm="1">
        <f t="array" ref="J42">_xlfn.IFS(H42=$R$40,$S$40,H42=$R$41,$S$41,H42=$R$42,$S$42,H42=$R$43,$S$43)</f>
        <v>円/㎏</v>
      </c>
      <c r="K42" s="67">
        <f>SUMIFS($J$13:$J$34,$G$13:$G$34,G9,$K$13:$K$34,H11)</f>
        <v>0</v>
      </c>
      <c r="L42" s="67">
        <f>SUMIFS($L$13:$L$34,$G$13:$G$34,G9,$K$13:$K$34,H11)</f>
        <v>0</v>
      </c>
      <c r="M42" s="67">
        <f>SUMIFS($M$13:$M$34,$G$13:$G$34,$G$9,$K$13:$K$34,$H$11)</f>
        <v>0</v>
      </c>
      <c r="N42" s="67">
        <f>SUMIFS($N$13:$N$34,$G$13:$G$34,$G$9,$K$13:$K$34,$H$11)</f>
        <v>0</v>
      </c>
      <c r="O42" s="67">
        <f>SUMIFS($O$13:$O$34,$G$13:$G$34,$G$9,$K$13:$K$34,$H$11)</f>
        <v>0</v>
      </c>
      <c r="P42" s="68">
        <f>SUMIFS($P$13:$P$34,$G$13:$G$34,$G$9,$K$13:$K$34,$H$11)</f>
        <v>0</v>
      </c>
      <c r="Q42" s="15"/>
      <c r="R42" s="2" t="s">
        <v>9</v>
      </c>
      <c r="S42" s="2" t="s">
        <v>69</v>
      </c>
    </row>
    <row r="43" spans="1:19" ht="11.25" customHeight="1" x14ac:dyDescent="0.55000000000000004">
      <c r="B43" s="168"/>
      <c r="C43" s="160"/>
      <c r="D43" s="160"/>
      <c r="E43" s="160"/>
      <c r="F43" s="160"/>
      <c r="G43" s="154"/>
      <c r="H43" s="28" t="s">
        <v>11</v>
      </c>
      <c r="I43" s="65">
        <v>8.6999999999999993</v>
      </c>
      <c r="J43" s="66" t="str" cm="1">
        <f t="array" ref="J43">_xlfn.IFS(H43=$R$40,$S$40,H43=$R$41,$S$41,H43=$R$42,$S$42,H43=$R$43,$S$43)</f>
        <v>円/㎥</v>
      </c>
      <c r="K43" s="67">
        <f>SUMIFS($J$13:$J$34,$G$13:$G$34,G9,$K$13:$K$34,H12)</f>
        <v>0</v>
      </c>
      <c r="L43" s="67">
        <f>SUMIFS($L$13:$L$34,$G$13:$G$34,G9,$K$13:$K$34,H12)</f>
        <v>0</v>
      </c>
      <c r="M43" s="67">
        <f>SUMIFS($M$13:$M$34,$G$13:$G$34,$G$9,$K$13:$K$34,$H$12)</f>
        <v>0</v>
      </c>
      <c r="N43" s="67">
        <f>SUMIFS($N$13:$N$34,$G$13:$G$34,$G$9,$K$13:$K$34,$H$12)</f>
        <v>0</v>
      </c>
      <c r="O43" s="67">
        <f>SUMIFS($O$13:$O$34,$G$13:$G$34,$G$9,$K$13:$K$34,$H$12)</f>
        <v>0</v>
      </c>
      <c r="P43" s="68">
        <f>SUMIFS($P$13:$P$34,$G$13:$G$34,$G$9,$K$13:$K$34,$H$12)</f>
        <v>0</v>
      </c>
      <c r="Q43" s="15"/>
      <c r="R43" s="2" t="s">
        <v>11</v>
      </c>
      <c r="S43" s="2" t="s">
        <v>70</v>
      </c>
    </row>
    <row r="44" spans="1:19" ht="11.25" customHeight="1" x14ac:dyDescent="0.55000000000000004">
      <c r="B44" s="168"/>
      <c r="C44" s="160"/>
      <c r="D44" s="160"/>
      <c r="E44" s="160"/>
      <c r="F44" s="160"/>
      <c r="G44" s="154">
        <v>1.3</v>
      </c>
      <c r="H44" s="28" t="s">
        <v>7</v>
      </c>
      <c r="I44" s="65">
        <v>26.7</v>
      </c>
      <c r="J44" s="66" t="str" cm="1">
        <f t="array" ref="J44">_xlfn.IFS(H44=$R$40,$S$40,H44=$R$41,$S$41,H44=$R$42,$S$42,H44=$R$43,$S$43)</f>
        <v>円/L</v>
      </c>
      <c r="K44" s="48">
        <f>SUMIFS($J$13:$J$34,$G$13:$G$34,G10,$K$13:$K$34,H9)</f>
        <v>0</v>
      </c>
      <c r="L44" s="48">
        <f>SUMIFS($L$13:$L$34,$G$13:$G$34,G10,$K$13:$K$34,H9)</f>
        <v>0</v>
      </c>
      <c r="M44" s="48">
        <f>SUMIFS($M$13:$M$34,$G$13:$G$34,$G$10,$K$13:$K$34,$H$9)</f>
        <v>0</v>
      </c>
      <c r="N44" s="48">
        <f>SUMIFS($N$13:$N$34,$G$13:$G$34,$G$10,$K$13:$K$34,$H$9)</f>
        <v>0</v>
      </c>
      <c r="O44" s="48">
        <f>SUMIFS($O$13:$O$34,$G$13:$G$34,$G$10,$K$13:$K$34,$H$9)</f>
        <v>0</v>
      </c>
      <c r="P44" s="47">
        <f>SUMIFS($P$13:$P$34,$G$13:$G$34,$G$10,$K$13:$K$34,$H$9)</f>
        <v>0</v>
      </c>
      <c r="Q44" s="15"/>
    </row>
    <row r="45" spans="1:19" ht="11.25" customHeight="1" x14ac:dyDescent="0.55000000000000004">
      <c r="B45" s="168"/>
      <c r="C45" s="160"/>
      <c r="D45" s="160"/>
      <c r="E45" s="160"/>
      <c r="F45" s="160"/>
      <c r="G45" s="154"/>
      <c r="H45" s="28" t="s">
        <v>8</v>
      </c>
      <c r="I45" s="65">
        <v>28.3</v>
      </c>
      <c r="J45" s="66" t="str" cm="1">
        <f t="array" ref="J45">_xlfn.IFS(H45=$R$40,$S$40,H45=$R$41,$S$41,H45=$R$42,$S$42,H45=$R$43,$S$43)</f>
        <v>円/L</v>
      </c>
      <c r="K45" s="48">
        <f>SUMIFS($J$13:$J$34,$G$13:$G$34,G10,$K$13:$K$34,H10)</f>
        <v>0</v>
      </c>
      <c r="L45" s="48">
        <f>SUMIFS($L$13:$L$34,$G$13:$G$34,G10,$K$13:$K$34,H10)</f>
        <v>0</v>
      </c>
      <c r="M45" s="48">
        <f>SUMIFS($M$13:$M$34,$G$13:$G$34,$G$10,$K$13:$K$34,$H$10)</f>
        <v>0</v>
      </c>
      <c r="N45" s="48">
        <f>SUMIFS($N$13:$N$34,$G$13:$G$34,$G$10,$K$13:$K$34,$H$10)</f>
        <v>0</v>
      </c>
      <c r="O45" s="48">
        <f>SUMIFS($O$13:$O$34,$G$13:$G$34,$G$10,$K$13:$K$34,$H$10)</f>
        <v>0</v>
      </c>
      <c r="P45" s="47">
        <f>SUMIFS($P$13:$P$34,$G$13:$G$34,$G$10,$K$13:$K$34,$H$10)</f>
        <v>0</v>
      </c>
      <c r="Q45" s="15"/>
    </row>
    <row r="46" spans="1:19" ht="11.25" customHeight="1" x14ac:dyDescent="0.55000000000000004">
      <c r="B46" s="168"/>
      <c r="C46" s="160"/>
      <c r="D46" s="160"/>
      <c r="E46" s="160"/>
      <c r="F46" s="160"/>
      <c r="G46" s="154"/>
      <c r="H46" s="28" t="s">
        <v>9</v>
      </c>
      <c r="I46" s="65">
        <v>34.700000000000003</v>
      </c>
      <c r="J46" s="66" t="str" cm="1">
        <f t="array" ref="J46">_xlfn.IFS(H46=$R$40,$S$40,H46=$R$41,$S$41,H46=$R$42,$S$42,H46=$R$43,$S$43)</f>
        <v>円/㎏</v>
      </c>
      <c r="K46" s="69">
        <f>SUMIFS($J$13:$J$34,$G$13:$G$34,G10,$K$13:$K$34,H11)</f>
        <v>0</v>
      </c>
      <c r="L46" s="69">
        <f>SUMIFS($L$13:$L$34,$G$13:$G$34,G10,$K$13:$K$34,H11)</f>
        <v>0</v>
      </c>
      <c r="M46" s="69">
        <f>SUMIFS($M$13:$M$34,$G$13:$G$34,$G$10,$K$13:$K$34,$H$11)</f>
        <v>0</v>
      </c>
      <c r="N46" s="69">
        <f>SUMIFS($N$13:$N$34,$G$13:$G$34,$G$10,$K$13:$K$34,$H$11)</f>
        <v>0</v>
      </c>
      <c r="O46" s="69">
        <f>SUMIFS($O$13:$O$34,$G$13:$G$34,$G$10,$K$13:$K$34,$H$11)</f>
        <v>0</v>
      </c>
      <c r="P46" s="70">
        <f>SUMIFS($P$13:$P$34,$G$13:$G$34,$G$10,$K$13:$K$34,$H$12)</f>
        <v>0</v>
      </c>
      <c r="Q46" s="221"/>
    </row>
    <row r="47" spans="1:19" ht="11.25" customHeight="1" x14ac:dyDescent="0.55000000000000004">
      <c r="B47" s="168"/>
      <c r="C47" s="160"/>
      <c r="D47" s="160"/>
      <c r="E47" s="160"/>
      <c r="F47" s="160"/>
      <c r="G47" s="154"/>
      <c r="H47" s="28" t="s">
        <v>11</v>
      </c>
      <c r="I47" s="65">
        <v>17.5</v>
      </c>
      <c r="J47" s="66" t="str" cm="1">
        <f t="array" ref="J47">_xlfn.IFS(H47=$R$40,$S$40,H47=$R$41,$S$41,H47=$R$42,$S$42,H47=$R$43,$S$43)</f>
        <v>円/㎥</v>
      </c>
      <c r="K47" s="69">
        <f>SUMIFS($J$13:$J$34,$G$13:$G$34,G10,$K$13:$K$34,H12)</f>
        <v>0</v>
      </c>
      <c r="L47" s="69">
        <f>SUMIFS($L$13:$L$34,$G$13:$G$34,G10,$K$13:$K$34,H12)</f>
        <v>0</v>
      </c>
      <c r="M47" s="69">
        <f>SUMIFS($M$13:$M$34,$G$13:$G$34,$G$10,$K$13:$K$34,$H$12)</f>
        <v>0</v>
      </c>
      <c r="N47" s="69">
        <f>SUMIFS($N$13:$N$34,$G$13:$G$34,$G$10,$K$13:$K$34,$H$12)</f>
        <v>0</v>
      </c>
      <c r="O47" s="69">
        <f>SUMIFS($O$13:$O$34,$G$13:$G$34,$G$10,$K$13:$K$34,$H$12)</f>
        <v>0</v>
      </c>
      <c r="P47" s="70">
        <f>SUMIFS($P$13:$P$34,$G$13:$G$34,$G$10,$K$13:$K$34,$H$12)</f>
        <v>0</v>
      </c>
      <c r="Q47" s="221"/>
    </row>
    <row r="48" spans="1:19" ht="11.25" customHeight="1" x14ac:dyDescent="0.55000000000000004">
      <c r="B48" s="168"/>
      <c r="C48" s="160"/>
      <c r="D48" s="160"/>
      <c r="E48" s="160"/>
      <c r="F48" s="160"/>
      <c r="G48" s="154">
        <v>1.5</v>
      </c>
      <c r="H48" s="28" t="s">
        <v>7</v>
      </c>
      <c r="I48" s="65">
        <v>44.5</v>
      </c>
      <c r="J48" s="66" t="str" cm="1">
        <f t="array" ref="J48">_xlfn.IFS(H48=$R$40,$S$40,H48=$R$41,$S$41,H48=$R$42,$S$42,H48=$R$43,$S$43)</f>
        <v>円/L</v>
      </c>
      <c r="K48" s="48">
        <f>SUMIFS($J$13:$J$34,$G$13:$G$34,G11,$K$13:$K$34,H9)</f>
        <v>0</v>
      </c>
      <c r="L48" s="48">
        <f>SUMIFS($L$13:$L$34,$G$13:$G$34,G11,$K$13:$K$34,H9)</f>
        <v>0</v>
      </c>
      <c r="M48" s="48">
        <f>SUMIFS($M$13:$M$34,$G$13:$G$34,$G$11,$K$13:$K$34,$H$9)</f>
        <v>0</v>
      </c>
      <c r="N48" s="48">
        <f>SUMIFS($N$13:$N$34,$G$13:$G$34,$G$11,$K$13:$K$34,$H$9)</f>
        <v>0</v>
      </c>
      <c r="O48" s="48">
        <f>SUMIFS($O$13:$O$34,$G$13:$G$34,$G$11,$K$13:$K$34,$H$9)</f>
        <v>0</v>
      </c>
      <c r="P48" s="47">
        <f>SUMIFS($P$13:$P$34,$G$13:$G$34,$G$11,$K$13:$K$34,$H$9)</f>
        <v>0</v>
      </c>
      <c r="Q48" s="15"/>
    </row>
    <row r="49" spans="2:17" ht="11.25" customHeight="1" x14ac:dyDescent="0.55000000000000004">
      <c r="B49" s="168"/>
      <c r="C49" s="160"/>
      <c r="D49" s="160"/>
      <c r="E49" s="160"/>
      <c r="F49" s="160"/>
      <c r="G49" s="154"/>
      <c r="H49" s="28" t="s">
        <v>8</v>
      </c>
      <c r="I49" s="65">
        <v>47.1</v>
      </c>
      <c r="J49" s="66" t="str" cm="1">
        <f t="array" ref="J49">_xlfn.IFS(H49=$R$40,$S$40,H49=$R$41,$S$41,H49=$R$42,$S$42,H49=$R$43,$S$43)</f>
        <v>円/L</v>
      </c>
      <c r="K49" s="48">
        <f>SUMIFS($J$13:$J$34,$G$13:$G$34,G11,$K$13:$K$34,H10)</f>
        <v>0</v>
      </c>
      <c r="L49" s="48">
        <f>SUMIFS($L$13:$L$34,$G$13:$G$34,G11,$K$13:$K$34,H10)</f>
        <v>0</v>
      </c>
      <c r="M49" s="48">
        <f>SUMIFS($M$13:$M$34,$G$13:$G$34,$G$11,$K$13:$K$34,$H$10)</f>
        <v>0</v>
      </c>
      <c r="N49" s="48">
        <f>SUMIFS($N$13:$N$34,$G$13:$G$34,$G$11,$K$13:$K$34,$H$10)</f>
        <v>0</v>
      </c>
      <c r="O49" s="48">
        <f>SUMIFS($O$13:$O$34,$G$13:$G$34,$G$11,$K$13:$K$34,$H$10)</f>
        <v>0</v>
      </c>
      <c r="P49" s="47">
        <f>SUMIFS($P$13:$P$34,$G$13:$G$34,$G$11,$K$13:$K$34,$H$10)</f>
        <v>0</v>
      </c>
      <c r="Q49" s="15"/>
    </row>
    <row r="50" spans="2:17" ht="11.25" customHeight="1" x14ac:dyDescent="0.55000000000000004">
      <c r="B50" s="168"/>
      <c r="C50" s="160"/>
      <c r="D50" s="160"/>
      <c r="E50" s="160"/>
      <c r="F50" s="160"/>
      <c r="G50" s="154"/>
      <c r="H50" s="28" t="s">
        <v>9</v>
      </c>
      <c r="I50" s="65">
        <v>57.8</v>
      </c>
      <c r="J50" s="66" t="str" cm="1">
        <f t="array" ref="J50">_xlfn.IFS(H50=$R$40,$S$40,H50=$R$41,$S$41,H50=$R$42,$S$42,H50=$R$43,$S$43)</f>
        <v>円/㎏</v>
      </c>
      <c r="K50" s="67">
        <f>SUMIFS($J$13:$J$34,$G$13:$G$34,G11,$K$13:$K$34,H11)</f>
        <v>0</v>
      </c>
      <c r="L50" s="67">
        <f>SUMIFS($L$13:$L$34,$G$13:$G$34,G11,$K$13:$K$34,H11)</f>
        <v>0</v>
      </c>
      <c r="M50" s="67">
        <f>SUMIFS($M$13:$M$34,$G$13:$G$34,$G$11,$K$13:$K$34,$H$11)</f>
        <v>0</v>
      </c>
      <c r="N50" s="67">
        <f>SUMIFS($N$13:$N$34,$G$13:$G$34,$G$11,$K$13:$K$34,$H$11)</f>
        <v>0</v>
      </c>
      <c r="O50" s="67">
        <f>SUMIFS($O$13:$O$34,$G$13:$G$34,$G$11,$K$13:$K$34,$H$11)</f>
        <v>0</v>
      </c>
      <c r="P50" s="47">
        <f>SUMIFS($P$13:$P$34,$G$13:$G$34,$G$11,$K$13:$K$34,$H$11)</f>
        <v>0</v>
      </c>
      <c r="Q50" s="15"/>
    </row>
    <row r="51" spans="2:17" ht="11.25" customHeight="1" x14ac:dyDescent="0.55000000000000004">
      <c r="B51" s="168"/>
      <c r="C51" s="160"/>
      <c r="D51" s="160"/>
      <c r="E51" s="160"/>
      <c r="F51" s="160"/>
      <c r="G51" s="154"/>
      <c r="H51" s="28" t="s">
        <v>11</v>
      </c>
      <c r="I51" s="65">
        <v>29.1</v>
      </c>
      <c r="J51" s="66" t="str" cm="1">
        <f t="array" ref="J51">_xlfn.IFS(H51=$R$40,$S$40,H51=$R$41,$S$41,H51=$R$42,$S$42,H51=$R$43,$S$43)</f>
        <v>円/㎥</v>
      </c>
      <c r="K51" s="67">
        <f>SUMIFS($J$13:$J$34,$G$13:$G$34,G11,$K$13:$K$34,H12)</f>
        <v>0</v>
      </c>
      <c r="L51" s="67">
        <f>SUMIFS($L$13:$L$34,$G$13:$G$34,G11,$K$13:$K$34,H12)</f>
        <v>0</v>
      </c>
      <c r="M51" s="67">
        <f>SUMIFS($M$13:$M$34,$G$13:$G$34,$G$11,$K$13:$K$34,$H$12)</f>
        <v>0</v>
      </c>
      <c r="N51" s="67">
        <f>SUMIFS($N$13:$N$34,$G$13:$G$34,$G$11,$K$13:$K$34,$H$12)</f>
        <v>0</v>
      </c>
      <c r="O51" s="67">
        <f>SUMIFS($O$13:$O$34,$G$13:$G$34,$G$11,$K$13:$K$34,$H$12)</f>
        <v>0</v>
      </c>
      <c r="P51" s="68">
        <f>SUMIFS($P$13:$P$34,$G$13:$G$34,$G$11,$K$13:$K$34,$H$12)</f>
        <v>0</v>
      </c>
      <c r="Q51" s="15"/>
    </row>
    <row r="52" spans="2:17" ht="11.25" customHeight="1" x14ac:dyDescent="0.55000000000000004">
      <c r="B52" s="168"/>
      <c r="C52" s="160"/>
      <c r="D52" s="160"/>
      <c r="E52" s="160"/>
      <c r="F52" s="160"/>
      <c r="G52" s="154">
        <v>1.7</v>
      </c>
      <c r="H52" s="28" t="s">
        <v>7</v>
      </c>
      <c r="I52" s="65">
        <v>62.2</v>
      </c>
      <c r="J52" s="66" t="str" cm="1">
        <f t="array" ref="J52">_xlfn.IFS(H52=$R$40,$S$40,H52=$R$41,$S$41,H52=$R$42,$S$42,H52=$R$43,$S$43)</f>
        <v>円/L</v>
      </c>
      <c r="K52" s="48">
        <f>SUMIFS($J$13:$J$34,$G$13:$G$34,G12,$K$13:$K$34,H9)</f>
        <v>0</v>
      </c>
      <c r="L52" s="48">
        <f>SUMIFS($L$13:$L$34,$G$13:$G$34,G12,$K$13:$K$34,H9)</f>
        <v>0</v>
      </c>
      <c r="M52" s="48">
        <f>SUMIFS($M$13:$M$34,$G$13:$G$34,$G$12,$K$13:$K$34,$H$9)</f>
        <v>0</v>
      </c>
      <c r="N52" s="48">
        <f>SUMIFS($N$13:$N$34,$G$13:$G$34,$G$12,$K$13:$K$34,$H$9)</f>
        <v>0</v>
      </c>
      <c r="O52" s="48">
        <f>SUMIFS($O$13:$O$34,$G$13:$G$34,$G$12,$K$13:$K$34,$H$9)</f>
        <v>0</v>
      </c>
      <c r="P52" s="47">
        <f>SUMIFS($P$13:$P$34,$G$13:$G$34,$G$12,$K$13:$K$34,$H$9)</f>
        <v>0</v>
      </c>
      <c r="Q52" s="15"/>
    </row>
    <row r="53" spans="2:17" ht="11.25" customHeight="1" x14ac:dyDescent="0.55000000000000004">
      <c r="B53" s="168"/>
      <c r="C53" s="160"/>
      <c r="D53" s="160"/>
      <c r="E53" s="160"/>
      <c r="F53" s="160"/>
      <c r="G53" s="154"/>
      <c r="H53" s="28" t="s">
        <v>8</v>
      </c>
      <c r="I53" s="65">
        <v>65.900000000000006</v>
      </c>
      <c r="J53" s="66" t="str" cm="1">
        <f t="array" ref="J53">_xlfn.IFS(H53=$R$40,$S$40,H53=$R$41,$S$41,H53=$R$42,$S$42,H53=$R$43,$S$43)</f>
        <v>円/L</v>
      </c>
      <c r="K53" s="48">
        <f>SUMIFS($J$13:$J$34,$G$13:$G$34,G12,$K$13:$K$34,H10)</f>
        <v>0</v>
      </c>
      <c r="L53" s="48">
        <f>SUMIFS($L$13:$L$34,$G$13:$G$34,G12,$K$13:$K$34,H10)</f>
        <v>0</v>
      </c>
      <c r="M53" s="48">
        <f>SUMIFS($M$13:$M$34,$G$13:$G$34,$G$12,$K$13:$K$34,$H$10)</f>
        <v>0</v>
      </c>
      <c r="N53" s="48">
        <f>SUMIFS($N$13:$N$34,$G$13:$G$34,$G$12,$K$13:$K$34,$H$10)</f>
        <v>0</v>
      </c>
      <c r="O53" s="48">
        <f>SUMIFS($O$13:$O$34,$G$13:$G$34,$G$12,$K$13:$K$34,$H$10)</f>
        <v>0</v>
      </c>
      <c r="P53" s="47">
        <f>SUMIFS($P$13:$P$34,$G$13:$G$34,$G$12,$K$13:$K$34,$H$10)</f>
        <v>0</v>
      </c>
      <c r="Q53" s="15"/>
    </row>
    <row r="54" spans="2:17" ht="11.25" customHeight="1" x14ac:dyDescent="0.55000000000000004">
      <c r="B54" s="168"/>
      <c r="C54" s="160"/>
      <c r="D54" s="160"/>
      <c r="E54" s="160"/>
      <c r="F54" s="160"/>
      <c r="G54" s="154"/>
      <c r="H54" s="28" t="s">
        <v>9</v>
      </c>
      <c r="I54" s="65">
        <v>80.900000000000006</v>
      </c>
      <c r="J54" s="66" t="str" cm="1">
        <f t="array" ref="J54">_xlfn.IFS(H54=$R$40,$S$40,H54=$R$41,$S$41,H54=$R$42,$S$42,H54=$R$43,$S$43)</f>
        <v>円/㎏</v>
      </c>
      <c r="K54" s="67">
        <f>SUMIFS($J$13:$J$34,$G$13:$G$34,G12,$K$13:$K$34,H11)</f>
        <v>0</v>
      </c>
      <c r="L54" s="67">
        <f>SUMIFS($L$13:$L$34,$G$13:$G$34,G12,$K$13:$K$34,H11)</f>
        <v>0</v>
      </c>
      <c r="M54" s="67">
        <f>SUMIFS($M$13:$M$34,$G$13:$G$34,$G$12,$K$13:$K$34,$H$11)</f>
        <v>0</v>
      </c>
      <c r="N54" s="67">
        <f>SUMIFS($N$13:$N$34,$G$13:$G$34,$G$12,$K$13:$K$34,$H$11)</f>
        <v>0</v>
      </c>
      <c r="O54" s="67">
        <f>SUMIFS($O$13:$O$34,$G$13:$G$34,$G$12,$K$13:$K$34,$H$11)</f>
        <v>0</v>
      </c>
      <c r="P54" s="68">
        <f>SUMIFS($P$13:$P$34,$G$13:$G$34,$G$12,$K$13:$K$34,$H$11)</f>
        <v>0</v>
      </c>
      <c r="Q54" s="15"/>
    </row>
    <row r="55" spans="2:17" ht="11.25" customHeight="1" x14ac:dyDescent="0.55000000000000004">
      <c r="B55" s="168"/>
      <c r="C55" s="160"/>
      <c r="D55" s="160"/>
      <c r="E55" s="160"/>
      <c r="F55" s="160"/>
      <c r="G55" s="154"/>
      <c r="H55" s="28" t="s">
        <v>11</v>
      </c>
      <c r="I55" s="65">
        <v>40.700000000000003</v>
      </c>
      <c r="J55" s="71" t="str" cm="1">
        <f t="array" ref="J55">_xlfn.IFS(H55=$R$40,$S$40,H55=$R$41,$S$41,H55=$R$42,$S$42,H55=$R$43,$S$43)</f>
        <v>円/㎥</v>
      </c>
      <c r="K55" s="67">
        <f>SUMIFS($J$13:$J$34,$G$13:$G$34,G12,$K$13:$K$34,H12)</f>
        <v>0</v>
      </c>
      <c r="L55" s="67">
        <f>SUMIFS($L$13:$L$34,$G$13:$G$34,G12,$K$13:$K$34,H12)</f>
        <v>0</v>
      </c>
      <c r="M55" s="67">
        <f>SUMIFS($M$13:$M$34,$G$13:$G$34,$G$12,$K$13:$K$34,$H$12)</f>
        <v>0</v>
      </c>
      <c r="N55" s="67">
        <f>SUMIFS($N$13:$N$34,$G$13:$G$34,$G$12,$K$13:$K$34,$H$12)</f>
        <v>0</v>
      </c>
      <c r="O55" s="67">
        <f>SUMIFS($O$13:$O$34,$G$13:$G$34,$G$12,$K$13:$K$34,$H$12)</f>
        <v>0</v>
      </c>
      <c r="P55" s="68">
        <f>SUMIFS($P$13:$P$34,$G$13:$G$34,$G$12,$K$13:$K$34,$H$12)</f>
        <v>0</v>
      </c>
      <c r="Q55" s="15"/>
    </row>
    <row r="56" spans="2:17" s="19" customFormat="1" ht="21.75" customHeight="1" x14ac:dyDescent="0.55000000000000004">
      <c r="B56" s="169"/>
      <c r="C56" s="161"/>
      <c r="D56" s="161"/>
      <c r="E56" s="161"/>
      <c r="F56" s="170"/>
      <c r="G56" s="44"/>
      <c r="H56" s="44"/>
      <c r="I56" s="44"/>
      <c r="J56" s="45"/>
      <c r="K56" s="42"/>
      <c r="L56" s="42">
        <f>SUM(L40:L55)</f>
        <v>0</v>
      </c>
      <c r="M56" s="42">
        <f>SUM(M40:M55)</f>
        <v>0</v>
      </c>
      <c r="N56" s="42">
        <f>SUM(N40:N55)</f>
        <v>0</v>
      </c>
      <c r="O56" s="42">
        <f>SUM(O40:O55)</f>
        <v>0</v>
      </c>
      <c r="P56" s="43">
        <f>SUM(P40:P55)</f>
        <v>0</v>
      </c>
    </row>
    <row r="57" spans="2:17" s="19" customFormat="1" ht="11" x14ac:dyDescent="0.55000000000000004">
      <c r="B57" s="166" t="s">
        <v>18</v>
      </c>
      <c r="C57" s="166"/>
      <c r="D57" s="166"/>
      <c r="E57" s="166"/>
      <c r="F57" s="166"/>
      <c r="G57" s="166"/>
      <c r="H57" s="166"/>
      <c r="I57" s="166"/>
      <c r="J57" s="166"/>
      <c r="K57" s="166"/>
      <c r="L57" s="166"/>
      <c r="M57" s="166"/>
      <c r="N57" s="166"/>
      <c r="O57" s="166"/>
      <c r="P57" s="166"/>
    </row>
    <row r="58" spans="2:17" s="19" customFormat="1" ht="11" x14ac:dyDescent="0.55000000000000004">
      <c r="B58" s="20" t="s">
        <v>19</v>
      </c>
      <c r="C58" s="20"/>
      <c r="D58" s="20"/>
      <c r="E58" s="20"/>
      <c r="F58" s="20"/>
      <c r="G58" s="20"/>
      <c r="H58" s="20"/>
      <c r="I58" s="20"/>
      <c r="J58" s="20"/>
      <c r="K58" s="20"/>
      <c r="L58" s="20"/>
      <c r="M58" s="20"/>
      <c r="N58" s="20"/>
      <c r="O58" s="20"/>
      <c r="P58" s="20"/>
    </row>
    <row r="59" spans="2:17" x14ac:dyDescent="0.55000000000000004">
      <c r="B59" s="20" t="s">
        <v>80</v>
      </c>
      <c r="C59" s="20"/>
      <c r="D59" s="20"/>
      <c r="E59" s="20"/>
      <c r="F59" s="20"/>
      <c r="G59" s="20"/>
      <c r="H59" s="20"/>
      <c r="I59" s="20"/>
      <c r="J59" s="20"/>
      <c r="K59" s="20"/>
      <c r="L59" s="20"/>
      <c r="M59" s="20"/>
      <c r="N59" s="20"/>
      <c r="O59" s="20"/>
      <c r="P59" s="20"/>
    </row>
  </sheetData>
  <mergeCells count="107">
    <mergeCell ref="B3:P3"/>
    <mergeCell ref="C5:D5"/>
    <mergeCell ref="E5:L5"/>
    <mergeCell ref="N5:O5"/>
    <mergeCell ref="C6:D6"/>
    <mergeCell ref="C7:E7"/>
    <mergeCell ref="B8:B12"/>
    <mergeCell ref="C8:D12"/>
    <mergeCell ref="E8:F12"/>
    <mergeCell ref="I8:K9"/>
    <mergeCell ref="N8:P8"/>
    <mergeCell ref="Q8:Q11"/>
    <mergeCell ref="M9:M12"/>
    <mergeCell ref="N9:P9"/>
    <mergeCell ref="I10:K10"/>
    <mergeCell ref="N10:N12"/>
    <mergeCell ref="C14:D14"/>
    <mergeCell ref="E14:F14"/>
    <mergeCell ref="I14:J14"/>
    <mergeCell ref="C15:D15"/>
    <mergeCell ref="E15:F15"/>
    <mergeCell ref="I15:J15"/>
    <mergeCell ref="O10:O12"/>
    <mergeCell ref="P10:P12"/>
    <mergeCell ref="I11:K11"/>
    <mergeCell ref="I12:K12"/>
    <mergeCell ref="C13:D13"/>
    <mergeCell ref="E13:F13"/>
    <mergeCell ref="I13:J13"/>
    <mergeCell ref="C18:D18"/>
    <mergeCell ref="E18:F18"/>
    <mergeCell ref="I18:J18"/>
    <mergeCell ref="C19:D19"/>
    <mergeCell ref="E19:F19"/>
    <mergeCell ref="I19:J19"/>
    <mergeCell ref="C16:D16"/>
    <mergeCell ref="E16:F16"/>
    <mergeCell ref="I16:J16"/>
    <mergeCell ref="C17:D17"/>
    <mergeCell ref="E17:F17"/>
    <mergeCell ref="I17:J17"/>
    <mergeCell ref="C22:D22"/>
    <mergeCell ref="E22:F22"/>
    <mergeCell ref="I22:J22"/>
    <mergeCell ref="C23:D23"/>
    <mergeCell ref="E23:F23"/>
    <mergeCell ref="I23:J23"/>
    <mergeCell ref="C20:D20"/>
    <mergeCell ref="E20:F20"/>
    <mergeCell ref="I20:J20"/>
    <mergeCell ref="C21:D21"/>
    <mergeCell ref="E21:F21"/>
    <mergeCell ref="I21:J21"/>
    <mergeCell ref="C26:D26"/>
    <mergeCell ref="E26:F26"/>
    <mergeCell ref="I26:J26"/>
    <mergeCell ref="C27:D27"/>
    <mergeCell ref="E27:F27"/>
    <mergeCell ref="I27:J27"/>
    <mergeCell ref="C24:D24"/>
    <mergeCell ref="E24:F24"/>
    <mergeCell ref="I24:J24"/>
    <mergeCell ref="C25:D25"/>
    <mergeCell ref="E25:F25"/>
    <mergeCell ref="I25:J25"/>
    <mergeCell ref="C30:D30"/>
    <mergeCell ref="E30:F30"/>
    <mergeCell ref="I30:J30"/>
    <mergeCell ref="C31:D31"/>
    <mergeCell ref="E31:F31"/>
    <mergeCell ref="I31:J31"/>
    <mergeCell ref="C28:D28"/>
    <mergeCell ref="E28:F28"/>
    <mergeCell ref="I28:J28"/>
    <mergeCell ref="C29:D29"/>
    <mergeCell ref="E29:F29"/>
    <mergeCell ref="I29:J29"/>
    <mergeCell ref="C34:D34"/>
    <mergeCell ref="E34:F34"/>
    <mergeCell ref="I34:J34"/>
    <mergeCell ref="B35:F39"/>
    <mergeCell ref="H35:J35"/>
    <mergeCell ref="K35:K36"/>
    <mergeCell ref="H39:J39"/>
    <mergeCell ref="C32:D32"/>
    <mergeCell ref="E32:F32"/>
    <mergeCell ref="I32:J32"/>
    <mergeCell ref="C33:D33"/>
    <mergeCell ref="E33:F33"/>
    <mergeCell ref="I33:J33"/>
    <mergeCell ref="B57:P57"/>
    <mergeCell ref="B40:F56"/>
    <mergeCell ref="G40:G43"/>
    <mergeCell ref="G44:G47"/>
    <mergeCell ref="Q46:Q47"/>
    <mergeCell ref="G48:G51"/>
    <mergeCell ref="G52:G55"/>
    <mergeCell ref="N35:P35"/>
    <mergeCell ref="Q35:Q38"/>
    <mergeCell ref="H36:J36"/>
    <mergeCell ref="M36:M39"/>
    <mergeCell ref="N36:P36"/>
    <mergeCell ref="H37:J37"/>
    <mergeCell ref="N37:N39"/>
    <mergeCell ref="O37:O39"/>
    <mergeCell ref="P37:P39"/>
    <mergeCell ref="H38:J38"/>
  </mergeCells>
  <phoneticPr fontId="1"/>
  <dataValidations count="1">
    <dataValidation type="list" allowBlank="1" showInputMessage="1" showErrorMessage="1" sqref="P17 H13:H34" xr:uid="{6DF04832-54A0-4733-A190-A23017780944}">
      <formula1>$R$13:$R$16</formula1>
    </dataValidation>
  </dataValidations>
  <printOptions horizontalCentered="1"/>
  <pageMargins left="0.23622047244094491" right="0.23622047244094491" top="0.55118110236220474" bottom="0.55118110236220474"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1F5A-13A0-4142-9EFD-98BC43F01D6A}">
  <sheetPr>
    <tabColor theme="5" tint="0.39997558519241921"/>
  </sheetPr>
  <dimension ref="A1"/>
  <sheetViews>
    <sheetView workbookViewId="0">
      <selection activeCell="H31" sqref="H31"/>
    </sheetView>
  </sheetViews>
  <sheetFormatPr defaultRowHeight="18" x14ac:dyDescent="0.550000000000000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新規契約締結完了通知</vt:lpstr>
      <vt:lpstr>新規別紙 </vt:lpstr>
      <vt:lpstr>更新契約締結完了通知</vt:lpstr>
      <vt:lpstr>更新別紙</vt:lpstr>
      <vt:lpstr>新旧対照表用　図</vt:lpstr>
      <vt:lpstr>新規別紙  (新旧対照表用)</vt:lpstr>
      <vt:lpstr>図形</vt:lpstr>
      <vt:lpstr>更新契約締結完了通知!_Hlk100578131</vt:lpstr>
      <vt:lpstr>新規契約締結完了通知!_Hlk100578131</vt:lpstr>
      <vt:lpstr>更新契約締結完了通知!_Hlk121315968</vt:lpstr>
      <vt:lpstr>新規契約締結完了通知!_Hlk121315968</vt:lpstr>
      <vt:lpstr>更新別紙!_Hlk121316928</vt:lpstr>
      <vt:lpstr>'新規別紙 '!_Hlk121316928</vt:lpstr>
      <vt:lpstr>'新規別紙  (新旧対照表用)'!_Hlk121316928</vt:lpstr>
      <vt:lpstr>更新別紙!Print_Area</vt:lpstr>
      <vt:lpstr>'新規別紙 '!Print_Area</vt:lpstr>
      <vt:lpstr>'新規別紙  (新旧対照表用)'!Print_Area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2024-06-14T05:46:27Z</cp:lastPrinted>
  <dcterms:created xsi:type="dcterms:W3CDTF">2023-11-28T07:15:40Z</dcterms:created>
  <dcterms:modified xsi:type="dcterms:W3CDTF">2024-12-23T02:31:54Z</dcterms:modified>
</cp:coreProperties>
</file>